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clsusa-my.sharepoint.com/personal/scott_johnson_clsusa_com/Documents/Desktop/"/>
    </mc:Choice>
  </mc:AlternateContent>
  <xr:revisionPtr revIDLastSave="6" documentId="13_ncr:1_{07613E5C-17D2-496E-BFF4-00425BE19EBC}" xr6:coauthVersionLast="47" xr6:coauthVersionMax="47" xr10:uidLastSave="{F68F41F4-CE51-48FF-98AB-D1BC70CB9CE3}"/>
  <bookViews>
    <workbookView xWindow="-98" yWindow="-98" windowWidth="21795" windowHeight="12975" xr2:uid="{00000000-000D-0000-FFFF-FFFF00000000}"/>
  </bookViews>
  <sheets>
    <sheet name="Tip Output" sheetId="7" r:id="rId1"/>
    <sheet name="Tip @ gpm" sheetId="3" r:id="rId2"/>
    <sheet name="Speed" sheetId="6" r:id="rId3"/>
    <sheet name="Sheet4" sheetId="8" r:id="rId4"/>
    <sheet name="Sheet5" sheetId="9" r:id="rId5"/>
    <sheet name="Sheet6" sheetId="10" r:id="rId6"/>
    <sheet name="Sheet7" sheetId="11" r:id="rId7"/>
    <sheet name="Sheet8" sheetId="12" r:id="rId8"/>
    <sheet name="Sheet9" sheetId="13" r:id="rId9"/>
    <sheet name="Sheet10" sheetId="14" r:id="rId10"/>
    <sheet name="Sheet11" sheetId="15" r:id="rId11"/>
    <sheet name="Sheet12" sheetId="16" r:id="rId12"/>
    <sheet name="Sheet13" sheetId="17" r:id="rId13"/>
    <sheet name="Sheet14" sheetId="18" r:id="rId14"/>
    <sheet name="Sheet15" sheetId="19" r:id="rId15"/>
    <sheet name="Sheet16" sheetId="20" r:id="rId16"/>
  </sheets>
  <definedNames>
    <definedName name="_xlnm.Print_Area" localSheetId="0">'Tip Output'!$B$1:$H$37</definedName>
  </definedName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3" i="6" l="1"/>
  <c r="C8" i="6"/>
  <c r="D8" i="6"/>
  <c r="E8" i="6"/>
  <c r="F8" i="6"/>
  <c r="G8" i="6"/>
  <c r="H8" i="6"/>
  <c r="I8" i="6"/>
  <c r="C9" i="6"/>
  <c r="D9" i="6"/>
  <c r="E9" i="6"/>
  <c r="F9" i="6"/>
  <c r="G9" i="6"/>
  <c r="H9" i="6"/>
  <c r="I9" i="6"/>
  <c r="C10" i="6"/>
  <c r="D10" i="6"/>
  <c r="E10" i="6"/>
  <c r="F10" i="6"/>
  <c r="G10" i="6"/>
  <c r="H10" i="6"/>
  <c r="I10" i="6"/>
  <c r="C11" i="6"/>
  <c r="D11" i="6"/>
  <c r="E11" i="6"/>
  <c r="F11" i="6"/>
  <c r="G11" i="6"/>
  <c r="H11" i="6"/>
  <c r="I11" i="6"/>
  <c r="C12" i="6"/>
  <c r="D12" i="6"/>
  <c r="E12" i="6"/>
  <c r="F12" i="6"/>
  <c r="G12" i="6"/>
  <c r="H12" i="6"/>
  <c r="I12" i="6"/>
  <c r="C13" i="6"/>
  <c r="D13" i="6"/>
  <c r="E13" i="6"/>
  <c r="F13" i="6"/>
  <c r="G13" i="6"/>
  <c r="H13" i="6"/>
  <c r="I13" i="6"/>
  <c r="C14" i="6"/>
  <c r="D14" i="6"/>
  <c r="E14" i="6"/>
  <c r="F14" i="6"/>
  <c r="G14" i="6"/>
  <c r="H14" i="6"/>
  <c r="I14" i="6"/>
  <c r="C15" i="6"/>
  <c r="D15" i="6"/>
  <c r="E15" i="6"/>
  <c r="F15" i="6"/>
  <c r="G15" i="6"/>
  <c r="H15" i="6"/>
  <c r="I15" i="6"/>
  <c r="C16" i="6"/>
  <c r="D16" i="6"/>
  <c r="E16" i="6"/>
  <c r="F16" i="6"/>
  <c r="G16" i="6"/>
  <c r="H16" i="6"/>
  <c r="I16" i="6"/>
  <c r="C17" i="6"/>
  <c r="D17" i="6"/>
  <c r="E17" i="6"/>
  <c r="F17" i="6"/>
  <c r="G17" i="6"/>
  <c r="H17" i="6"/>
  <c r="I17" i="6"/>
  <c r="C18" i="6"/>
  <c r="D18" i="6"/>
  <c r="E18" i="6"/>
  <c r="F18" i="6"/>
  <c r="G18" i="6"/>
  <c r="H18" i="6"/>
  <c r="I18" i="6"/>
  <c r="C19" i="6"/>
  <c r="D19" i="6"/>
  <c r="E19" i="6"/>
  <c r="F19" i="6"/>
  <c r="G19" i="6"/>
  <c r="H19" i="6"/>
  <c r="I19" i="6"/>
  <c r="C20" i="6"/>
  <c r="D20" i="6"/>
  <c r="E20" i="6"/>
  <c r="F20" i="6"/>
  <c r="G20" i="6"/>
  <c r="H20" i="6"/>
  <c r="I20" i="6"/>
  <c r="C21" i="6"/>
  <c r="D21" i="6"/>
  <c r="E21" i="6"/>
  <c r="F21" i="6"/>
  <c r="G21" i="6"/>
  <c r="H21" i="6"/>
  <c r="I21" i="6"/>
  <c r="C22" i="6"/>
  <c r="D22" i="6"/>
  <c r="E22" i="6"/>
  <c r="F22" i="6"/>
  <c r="G22" i="6"/>
  <c r="H22" i="6"/>
  <c r="I22" i="6"/>
  <c r="C23" i="6"/>
  <c r="D23" i="6"/>
  <c r="E23" i="6"/>
  <c r="F23" i="6"/>
  <c r="G23" i="6"/>
  <c r="H23" i="6"/>
  <c r="I23" i="6"/>
  <c r="C24" i="6"/>
  <c r="D24" i="6"/>
  <c r="E24" i="6"/>
  <c r="F24" i="6"/>
  <c r="G24" i="6"/>
  <c r="H24" i="6"/>
  <c r="I24" i="6"/>
  <c r="C25" i="6"/>
  <c r="D25" i="6"/>
  <c r="E25" i="6"/>
  <c r="F25" i="6"/>
  <c r="G25" i="6"/>
  <c r="H25" i="6"/>
  <c r="I25" i="6"/>
  <c r="C26" i="6"/>
  <c r="D26" i="6"/>
  <c r="E26" i="6"/>
  <c r="F26" i="6"/>
  <c r="C27" i="6"/>
  <c r="C28" i="6"/>
  <c r="C29" i="6"/>
  <c r="C30" i="6"/>
  <c r="C31" i="6"/>
  <c r="C32" i="6"/>
  <c r="C33" i="6"/>
  <c r="C34" i="6"/>
  <c r="C35" i="6"/>
  <c r="B8" i="3"/>
  <c r="C8" i="3"/>
  <c r="D8" i="3"/>
  <c r="E8" i="3"/>
  <c r="B9" i="3"/>
  <c r="C9" i="3"/>
  <c r="D9" i="3"/>
  <c r="E9" i="3"/>
  <c r="B10" i="3"/>
  <c r="C10" i="3"/>
  <c r="D10" i="3"/>
  <c r="E10" i="3"/>
  <c r="B11" i="3"/>
  <c r="C11" i="3"/>
  <c r="D11" i="3"/>
  <c r="E11" i="3"/>
  <c r="B12" i="3"/>
  <c r="C12" i="3"/>
  <c r="D12" i="3"/>
  <c r="E12" i="3"/>
  <c r="B13" i="3"/>
  <c r="C13" i="3"/>
  <c r="D13" i="3"/>
  <c r="E13" i="3"/>
  <c r="B14" i="3"/>
  <c r="C14" i="3"/>
  <c r="D14" i="3"/>
  <c r="E14" i="3"/>
  <c r="B15" i="3"/>
  <c r="C15" i="3"/>
  <c r="D15" i="3"/>
  <c r="E15" i="3"/>
  <c r="B16" i="3"/>
  <c r="C16" i="3"/>
  <c r="D16" i="3"/>
  <c r="E16" i="3"/>
  <c r="B17" i="3"/>
  <c r="C17" i="3"/>
  <c r="D17" i="3"/>
  <c r="E17" i="3"/>
  <c r="B18" i="3"/>
  <c r="C18" i="3"/>
  <c r="D18" i="3"/>
  <c r="E18" i="3"/>
  <c r="B19" i="3"/>
  <c r="C19" i="3"/>
  <c r="D19" i="3"/>
  <c r="E19" i="3"/>
  <c r="B20" i="3"/>
  <c r="C20" i="3"/>
  <c r="D20" i="3"/>
  <c r="E20" i="3"/>
  <c r="B21" i="3"/>
  <c r="C21" i="3"/>
  <c r="D21" i="3"/>
  <c r="E21" i="3"/>
  <c r="B22" i="3"/>
  <c r="C22" i="3"/>
  <c r="D22" i="3"/>
  <c r="E22" i="3"/>
  <c r="B23" i="3"/>
  <c r="C23" i="3"/>
  <c r="D23" i="3"/>
  <c r="E23" i="3"/>
  <c r="B24" i="3"/>
  <c r="C24" i="3"/>
  <c r="D24" i="3"/>
  <c r="E24" i="3"/>
  <c r="B25" i="3"/>
  <c r="C25" i="3"/>
  <c r="D25" i="3"/>
  <c r="E25" i="3"/>
  <c r="B26" i="3"/>
  <c r="C26" i="3"/>
  <c r="D26" i="3"/>
  <c r="E26" i="3"/>
  <c r="B27" i="3"/>
  <c r="C27" i="3"/>
  <c r="D27" i="3"/>
  <c r="E27" i="3"/>
  <c r="B28" i="3"/>
  <c r="C28" i="3"/>
  <c r="D28" i="3"/>
  <c r="E28" i="3"/>
  <c r="B29" i="3"/>
  <c r="C29" i="3"/>
  <c r="D29" i="3"/>
  <c r="E29" i="3"/>
  <c r="B30" i="3"/>
  <c r="C30" i="3"/>
  <c r="D30" i="3"/>
  <c r="E30" i="3"/>
  <c r="B31" i="3"/>
  <c r="C31" i="3"/>
  <c r="D31" i="3"/>
  <c r="E31" i="3"/>
  <c r="B32" i="3"/>
  <c r="C32" i="3"/>
  <c r="D32" i="3"/>
  <c r="E32" i="3"/>
  <c r="B33" i="3"/>
  <c r="C33" i="3"/>
  <c r="D33" i="3"/>
  <c r="E33" i="3"/>
  <c r="B34" i="3"/>
  <c r="C34" i="3"/>
  <c r="D34" i="3"/>
  <c r="E34" i="3"/>
  <c r="B35" i="3"/>
  <c r="C35" i="3"/>
  <c r="D35" i="3"/>
  <c r="E35" i="3"/>
  <c r="B36" i="3"/>
  <c r="C36" i="3"/>
  <c r="D36" i="3"/>
  <c r="E36" i="3"/>
  <c r="B37" i="3"/>
  <c r="C37" i="3"/>
  <c r="D37" i="3"/>
  <c r="E37" i="3"/>
  <c r="B38" i="3"/>
  <c r="C38" i="3"/>
  <c r="D38" i="3"/>
  <c r="E38" i="3"/>
  <c r="B39" i="3"/>
  <c r="C39" i="3"/>
  <c r="D39" i="3"/>
  <c r="E39" i="3"/>
  <c r="B40" i="3"/>
  <c r="C40" i="3"/>
  <c r="D40" i="3"/>
  <c r="E40" i="3"/>
  <c r="B41" i="3"/>
  <c r="C41" i="3"/>
  <c r="D41" i="3"/>
  <c r="E41" i="3"/>
  <c r="B42" i="3"/>
  <c r="C42" i="3"/>
  <c r="D42" i="3"/>
  <c r="E42" i="3"/>
  <c r="B43" i="3"/>
  <c r="C43" i="3"/>
  <c r="D43" i="3"/>
  <c r="E43" i="3"/>
  <c r="B44" i="3"/>
  <c r="C44" i="3"/>
  <c r="D44" i="3"/>
  <c r="E44" i="3"/>
  <c r="B45" i="3"/>
  <c r="C45" i="3"/>
  <c r="D45" i="3"/>
  <c r="E45" i="3"/>
  <c r="B46" i="3"/>
  <c r="C46" i="3"/>
  <c r="D46" i="3"/>
  <c r="E46" i="3"/>
  <c r="B47" i="3"/>
  <c r="C47" i="3"/>
  <c r="D47" i="3"/>
  <c r="E47" i="3"/>
  <c r="B48" i="3"/>
  <c r="C48" i="3"/>
  <c r="D48" i="3"/>
  <c r="E48" i="3"/>
  <c r="B49" i="3"/>
  <c r="C49" i="3"/>
  <c r="D49" i="3"/>
  <c r="E49" i="3"/>
  <c r="B50" i="3"/>
  <c r="C50" i="3"/>
  <c r="D50" i="3"/>
  <c r="E50" i="3"/>
  <c r="B51" i="3"/>
  <c r="C51" i="3"/>
  <c r="D51" i="3"/>
  <c r="E51" i="3"/>
  <c r="B52" i="3"/>
  <c r="C52" i="3"/>
  <c r="D52" i="3"/>
  <c r="E52" i="3"/>
  <c r="B53" i="3"/>
  <c r="C53" i="3"/>
  <c r="D53" i="3"/>
  <c r="E53" i="3"/>
  <c r="B54" i="3"/>
  <c r="C54" i="3"/>
  <c r="D54" i="3"/>
  <c r="E54" i="3"/>
  <c r="B55" i="3"/>
  <c r="C55" i="3"/>
  <c r="D55" i="3"/>
  <c r="E55" i="3"/>
  <c r="B56" i="3"/>
  <c r="C56" i="3"/>
  <c r="D56" i="3"/>
  <c r="E56" i="3"/>
  <c r="B57" i="3"/>
  <c r="C57" i="3"/>
  <c r="D57" i="3"/>
  <c r="E57" i="3"/>
  <c r="B58" i="3"/>
  <c r="C58" i="3"/>
  <c r="D58" i="3"/>
  <c r="E58" i="3"/>
  <c r="B59" i="3"/>
  <c r="C59" i="3"/>
  <c r="D59" i="3"/>
  <c r="E59" i="3"/>
  <c r="B60" i="3"/>
  <c r="C60" i="3"/>
  <c r="D60" i="3"/>
  <c r="E60" i="3"/>
  <c r="B61" i="3"/>
  <c r="C61" i="3"/>
  <c r="D61" i="3"/>
  <c r="E61" i="3"/>
  <c r="B62" i="3"/>
  <c r="C62" i="3"/>
  <c r="D62" i="3"/>
  <c r="E62" i="3"/>
  <c r="B63" i="3"/>
  <c r="C63" i="3"/>
  <c r="D63" i="3"/>
  <c r="E63" i="3"/>
  <c r="B64" i="3"/>
  <c r="C64" i="3"/>
  <c r="D64" i="3"/>
  <c r="E64" i="3"/>
  <c r="B65" i="3"/>
  <c r="C65" i="3"/>
  <c r="D65" i="3"/>
  <c r="E65" i="3"/>
  <c r="B66" i="3"/>
  <c r="C66" i="3"/>
  <c r="D66" i="3"/>
  <c r="E66" i="3"/>
  <c r="B67" i="3"/>
  <c r="C67" i="3"/>
  <c r="D67" i="3"/>
  <c r="E67" i="3"/>
  <c r="B68" i="3"/>
  <c r="C68" i="3"/>
  <c r="D68" i="3"/>
  <c r="E68" i="3"/>
  <c r="B69" i="3"/>
  <c r="C69" i="3"/>
  <c r="D69" i="3"/>
  <c r="E69" i="3"/>
  <c r="B70" i="3"/>
  <c r="C70" i="3"/>
  <c r="D70" i="3"/>
  <c r="E70" i="3"/>
  <c r="B71" i="3"/>
  <c r="C71" i="3"/>
  <c r="D71" i="3"/>
  <c r="E71" i="3"/>
  <c r="B72" i="3"/>
  <c r="C72" i="3"/>
  <c r="D72" i="3"/>
  <c r="E72" i="3"/>
  <c r="B73" i="3"/>
  <c r="C73" i="3"/>
  <c r="D73" i="3"/>
  <c r="E73" i="3"/>
  <c r="B74" i="3"/>
  <c r="C74" i="3"/>
  <c r="D74" i="3"/>
  <c r="E74" i="3"/>
  <c r="B75" i="3"/>
  <c r="C75" i="3"/>
  <c r="D75" i="3"/>
  <c r="E75" i="3"/>
  <c r="B76" i="3"/>
  <c r="C76" i="3"/>
  <c r="D76" i="3"/>
  <c r="E76" i="3"/>
  <c r="B77" i="3"/>
  <c r="C77" i="3"/>
  <c r="D77" i="3"/>
  <c r="E77" i="3"/>
  <c r="B78" i="3"/>
  <c r="C78" i="3"/>
  <c r="D78" i="3"/>
  <c r="E78" i="3"/>
  <c r="B79" i="3"/>
  <c r="C79" i="3"/>
  <c r="D79" i="3"/>
  <c r="E79" i="3"/>
  <c r="B80" i="3"/>
  <c r="C80" i="3"/>
  <c r="D80" i="3"/>
  <c r="E80" i="3"/>
  <c r="B81" i="3"/>
  <c r="C81" i="3"/>
  <c r="D81" i="3"/>
  <c r="E81" i="3"/>
  <c r="B82" i="3"/>
  <c r="C82" i="3"/>
  <c r="D82" i="3"/>
  <c r="E82" i="3"/>
  <c r="B83" i="3"/>
  <c r="C83" i="3"/>
  <c r="D83" i="3"/>
  <c r="E83" i="3"/>
  <c r="B84" i="3"/>
  <c r="C84" i="3"/>
  <c r="D84" i="3"/>
  <c r="E84" i="3"/>
  <c r="B85" i="3"/>
  <c r="C85" i="3"/>
  <c r="D85" i="3"/>
  <c r="E85" i="3"/>
  <c r="G7" i="7"/>
  <c r="G25" i="7" s="1"/>
  <c r="D13" i="7"/>
  <c r="D14" i="7"/>
  <c r="D15" i="7"/>
  <c r="D16" i="7"/>
  <c r="D17" i="7"/>
  <c r="D18" i="7"/>
  <c r="D19" i="7"/>
  <c r="D20" i="7"/>
  <c r="D21" i="7"/>
  <c r="D22" i="7"/>
  <c r="D23" i="7"/>
  <c r="D24" i="7"/>
  <c r="D25" i="7"/>
  <c r="D26" i="7"/>
  <c r="D27" i="7"/>
  <c r="D28" i="7"/>
  <c r="D29" i="7"/>
  <c r="D30" i="7"/>
  <c r="D31" i="7"/>
  <c r="D32" i="7"/>
  <c r="D33" i="7"/>
  <c r="D34" i="7"/>
  <c r="D35" i="7"/>
  <c r="D36" i="7"/>
  <c r="G36" i="7" l="1"/>
  <c r="H36" i="7" s="1"/>
  <c r="G17" i="7"/>
  <c r="F17" i="7" s="1"/>
  <c r="G28" i="7"/>
  <c r="G16" i="7"/>
  <c r="F16" i="7" s="1"/>
  <c r="G31" i="7"/>
  <c r="G27" i="7"/>
  <c r="G15" i="7"/>
  <c r="G26" i="7"/>
  <c r="G21" i="7"/>
  <c r="G20" i="7"/>
  <c r="G34" i="7"/>
  <c r="G23" i="7"/>
  <c r="F23" i="7" s="1"/>
  <c r="G30" i="7"/>
  <c r="H30" i="7" s="1"/>
  <c r="G35" i="7"/>
  <c r="H35" i="7" s="1"/>
  <c r="G19" i="7"/>
  <c r="G22" i="7"/>
  <c r="H22" i="7" s="1"/>
  <c r="G32" i="7"/>
  <c r="G18" i="7"/>
  <c r="G24" i="7"/>
  <c r="H24" i="7" s="1"/>
  <c r="G14" i="7"/>
  <c r="G33" i="7"/>
  <c r="G13" i="7"/>
  <c r="G8" i="7"/>
  <c r="F25" i="7"/>
  <c r="H25" i="7"/>
  <c r="F24" i="7"/>
  <c r="H16" i="7"/>
  <c r="G29" i="7"/>
  <c r="F36" i="7" l="1"/>
  <c r="F35" i="7"/>
  <c r="H17" i="7"/>
  <c r="F30" i="7"/>
  <c r="H14" i="7"/>
  <c r="F14" i="7"/>
  <c r="F26" i="7"/>
  <c r="H26" i="7"/>
  <c r="F19" i="7"/>
  <c r="H19" i="7"/>
  <c r="F34" i="7"/>
  <c r="H34" i="7"/>
  <c r="F15" i="7"/>
  <c r="H15" i="7"/>
  <c r="H28" i="7"/>
  <c r="F28" i="7"/>
  <c r="F22" i="7"/>
  <c r="F13" i="7"/>
  <c r="H13" i="7"/>
  <c r="F18" i="7"/>
  <c r="H18" i="7"/>
  <c r="F20" i="7"/>
  <c r="H20" i="7"/>
  <c r="H27" i="7"/>
  <c r="F27" i="7"/>
  <c r="H23" i="7"/>
  <c r="F33" i="7"/>
  <c r="H33" i="7"/>
  <c r="H32" i="7"/>
  <c r="F32" i="7"/>
  <c r="F21" i="7"/>
  <c r="H21" i="7"/>
  <c r="H31" i="7"/>
  <c r="F31" i="7"/>
  <c r="H29" i="7"/>
  <c r="F29" i="7"/>
</calcChain>
</file>

<file path=xl/sharedStrings.xml><?xml version="1.0" encoding="utf-8"?>
<sst xmlns="http://schemas.openxmlformats.org/spreadsheetml/2006/main" count="96" uniqueCount="41">
  <si>
    <t>Operating psi</t>
  </si>
  <si>
    <t>Specific gravity material</t>
  </si>
  <si>
    <t>psi:</t>
  </si>
  <si>
    <t>Sg:</t>
  </si>
  <si>
    <t>GPM</t>
  </si>
  <si>
    <t>1 tip</t>
  </si>
  <si>
    <t>2 tips</t>
  </si>
  <si>
    <t>3 tips</t>
  </si>
  <si>
    <t>4 tips</t>
  </si>
  <si>
    <t xml:space="preserve">       NUMBER OF TIPS @ GPM = MAX TIP SIZE</t>
  </si>
  <si>
    <t>JIM S</t>
  </si>
  <si>
    <t>TIPSIZE.XLS</t>
  </si>
  <si>
    <t>house paint: 1.29</t>
  </si>
  <si>
    <t>Water  1.0</t>
  </si>
  <si>
    <t xml:space="preserve"> </t>
  </si>
  <si>
    <t>LINE WIDTH IN INCHES</t>
  </si>
  <si>
    <t>FT/MIN</t>
  </si>
  <si>
    <t>MPH</t>
  </si>
  <si>
    <t>gpm</t>
  </si>
  <si>
    <t xml:space="preserve"> LINE WIDTH @ MPH = GPM</t>
  </si>
  <si>
    <t>ENTER TIP SIZE (LAST 2 DIGITS):</t>
  </si>
  <si>
    <t>ENTER OPERATING PSI:</t>
  </si>
  <si>
    <t>(EXAMPLE: LL5419;  ENTER 19)</t>
  </si>
  <si>
    <t xml:space="preserve">GPM = </t>
  </si>
  <si>
    <t xml:space="preserve">      TRAVEL SPEED</t>
  </si>
  <si>
    <t>FT/GAL</t>
  </si>
  <si>
    <t>MIL</t>
  </si>
  <si>
    <t>KmPH</t>
  </si>
  <si>
    <t>=</t>
  </si>
  <si>
    <t xml:space="preserve">Liter/min = </t>
  </si>
  <si>
    <t xml:space="preserve">INSTRUCTIONS: ENTER TIP SIZE AND OPERATING PSI.  GPM </t>
  </si>
  <si>
    <t>AND APPLICATION RATE ARE CALCULATED AUTOMATICALLY.</t>
  </si>
  <si>
    <t>sq ft/gal</t>
  </si>
  <si>
    <t>4" Line</t>
  </si>
  <si>
    <t>Traffic Paint: 1.4 (average)</t>
  </si>
  <si>
    <t xml:space="preserve">MILS for 4" or 10cm width: </t>
  </si>
  <si>
    <t>Insert desired ft/Gal:</t>
  </si>
  <si>
    <t>for 4" line</t>
  </si>
  <si>
    <t>Only midify yellow fields</t>
  </si>
  <si>
    <t>Only modify yellow fields</t>
  </si>
  <si>
    <t>Only modify yellow fileds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</si>
</sst>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9" x14ac:knownFonts="1">
    <font>
      <sz val="10"/>
      <name val="Arial"/>
    </font>
    <font>
      <b/>
      <sz val="10"/>
      <name val="Arial"/>
    </font>
    <font>
      <sz val="12"/>
      <name val="Arial"/>
      <family val="2"/>
    </font>
    <font>
      <b/>
      <sz val="12"/>
      <name val="Arial"/>
    </font>
    <font>
      <b/>
      <sz val="20"/>
      <name val="Arial"/>
    </font>
    <font>
      <b/>
      <sz val="10"/>
      <name val="Arial"/>
      <family val="2"/>
    </font>
    <font>
      <b/>
      <sz val="12"/>
      <name val="Arial"/>
      <family val="2"/>
    </font>
    <font>
      <b/>
      <sz val="12"/>
      <color indexed="9"/>
      <name val="Arial"/>
      <family val="2"/>
    </font>
    <font>
      <b/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rgb="FFFFFF00"/>
        <bgColor indexed="64"/>
      </patternFill>
    </fill>
  </fills>
  <borders count="16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2" fillId="0" borderId="0" xfId="0" applyFont="1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0" xfId="0" applyAlignment="1">
      <alignment horizontal="right"/>
    </xf>
    <xf numFmtId="0" fontId="0" fillId="0" borderId="4" xfId="0" applyBorder="1"/>
    <xf numFmtId="0" fontId="2" fillId="0" borderId="0" xfId="0" applyFont="1" applyAlignment="1">
      <alignment horizontal="right"/>
    </xf>
    <xf numFmtId="164" fontId="0" fillId="0" borderId="0" xfId="0" applyNumberFormat="1"/>
    <xf numFmtId="0" fontId="3" fillId="0" borderId="0" xfId="0" applyFont="1"/>
    <xf numFmtId="2" fontId="2" fillId="0" borderId="5" xfId="0" applyNumberFormat="1" applyFont="1" applyBorder="1"/>
    <xf numFmtId="0" fontId="1" fillId="0" borderId="0" xfId="0" applyFont="1" applyAlignment="1">
      <alignment horizontal="right"/>
    </xf>
    <xf numFmtId="0" fontId="0" fillId="0" borderId="6" xfId="0" applyBorder="1" applyAlignment="1">
      <alignment horizontal="center"/>
    </xf>
    <xf numFmtId="0" fontId="0" fillId="0" borderId="4" xfId="0" applyBorder="1" applyAlignment="1">
      <alignment horizontal="right"/>
    </xf>
    <xf numFmtId="2" fontId="0" fillId="0" borderId="0" xfId="0" applyNumberFormat="1"/>
    <xf numFmtId="0" fontId="4" fillId="0" borderId="0" xfId="0" applyFont="1"/>
    <xf numFmtId="0" fontId="6" fillId="0" borderId="0" xfId="0" applyFont="1" applyAlignment="1">
      <alignment horizontal="right"/>
    </xf>
    <xf numFmtId="0" fontId="0" fillId="0" borderId="7" xfId="0" applyBorder="1"/>
    <xf numFmtId="0" fontId="6" fillId="0" borderId="7" xfId="0" applyFont="1" applyBorder="1" applyAlignment="1">
      <alignment horizontal="right"/>
    </xf>
    <xf numFmtId="164" fontId="7" fillId="2" borderId="8" xfId="0" applyNumberFormat="1" applyFont="1" applyFill="1" applyBorder="1" applyAlignment="1">
      <alignment horizontal="center"/>
    </xf>
    <xf numFmtId="0" fontId="6" fillId="0" borderId="0" xfId="0" applyFont="1" applyAlignment="1">
      <alignment horizontal="center"/>
    </xf>
    <xf numFmtId="0" fontId="6" fillId="0" borderId="7" xfId="0" applyFont="1" applyBorder="1" applyAlignment="1">
      <alignment horizontal="left"/>
    </xf>
    <xf numFmtId="0" fontId="6" fillId="0" borderId="7" xfId="0" applyFont="1" applyBorder="1"/>
    <xf numFmtId="0" fontId="5" fillId="0" borderId="0" xfId="0" applyFont="1" applyAlignment="1">
      <alignment horizontal="center"/>
    </xf>
    <xf numFmtId="0" fontId="0" fillId="0" borderId="9" xfId="0" applyBorder="1"/>
    <xf numFmtId="0" fontId="0" fillId="0" borderId="10" xfId="0" applyBorder="1"/>
    <xf numFmtId="164" fontId="0" fillId="0" borderId="0" xfId="0" applyNumberFormat="1" applyAlignment="1">
      <alignment horizontal="center"/>
    </xf>
    <xf numFmtId="0" fontId="6" fillId="0" borderId="9" xfId="0" applyFont="1" applyBorder="1" applyAlignment="1">
      <alignment horizontal="center"/>
    </xf>
    <xf numFmtId="0" fontId="0" fillId="0" borderId="11" xfId="0" applyBorder="1"/>
    <xf numFmtId="0" fontId="6" fillId="0" borderId="10" xfId="0" applyFont="1" applyBorder="1" applyAlignment="1">
      <alignment horizontal="center"/>
    </xf>
    <xf numFmtId="2" fontId="2" fillId="0" borderId="0" xfId="0" applyNumberFormat="1" applyFont="1" applyAlignment="1">
      <alignment horizontal="center"/>
    </xf>
    <xf numFmtId="2" fontId="0" fillId="0" borderId="0" xfId="0" applyNumberFormat="1" applyAlignment="1">
      <alignment horizontal="center"/>
    </xf>
    <xf numFmtId="0" fontId="0" fillId="0" borderId="9" xfId="0" applyBorder="1" applyAlignment="1">
      <alignment horizontal="right"/>
    </xf>
    <xf numFmtId="0" fontId="0" fillId="0" borderId="12" xfId="0" applyBorder="1"/>
    <xf numFmtId="0" fontId="8" fillId="0" borderId="9" xfId="0" applyFont="1" applyBorder="1"/>
    <xf numFmtId="2" fontId="0" fillId="0" borderId="10" xfId="0" applyNumberFormat="1" applyBorder="1"/>
    <xf numFmtId="0" fontId="5" fillId="0" borderId="7" xfId="0" applyFont="1" applyBorder="1" applyAlignment="1">
      <alignment horizontal="center"/>
    </xf>
    <xf numFmtId="0" fontId="2" fillId="3" borderId="8" xfId="0" applyFont="1" applyFill="1" applyBorder="1"/>
    <xf numFmtId="0" fontId="2" fillId="3" borderId="8" xfId="0" applyFont="1" applyFill="1" applyBorder="1" applyAlignment="1">
      <alignment horizontal="right"/>
    </xf>
    <xf numFmtId="0" fontId="6" fillId="3" borderId="8" xfId="0" applyFont="1" applyFill="1" applyBorder="1"/>
    <xf numFmtId="0" fontId="0" fillId="3" borderId="13" xfId="0" applyFill="1" applyBorder="1"/>
    <xf numFmtId="0" fontId="0" fillId="3" borderId="14" xfId="0" applyFill="1" applyBorder="1"/>
    <xf numFmtId="0" fontId="6" fillId="3" borderId="14" xfId="0" applyFont="1" applyFill="1" applyBorder="1" applyAlignment="1">
      <alignment horizontal="right"/>
    </xf>
    <xf numFmtId="0" fontId="0" fillId="3" borderId="15" xfId="0" applyFill="1" applyBorder="1"/>
    <xf numFmtId="0" fontId="0" fillId="3" borderId="0" xfId="0" applyFill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microsoft.com/office/2017/10/relationships/person" Target="persons/perso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H37"/>
  <sheetViews>
    <sheetView tabSelected="1" workbookViewId="0">
      <selection activeCell="G5" sqref="G5"/>
    </sheetView>
  </sheetViews>
  <sheetFormatPr defaultColWidth="12.59765625" defaultRowHeight="15" x14ac:dyDescent="0.4"/>
  <cols>
    <col min="1" max="3" width="12.59765625" customWidth="1"/>
    <col min="4" max="4" width="12.59765625" style="16" customWidth="1"/>
  </cols>
  <sheetData>
    <row r="1" spans="2:8" x14ac:dyDescent="0.4">
      <c r="B1" s="40" t="s">
        <v>38</v>
      </c>
      <c r="C1" s="41"/>
      <c r="D1" s="42"/>
      <c r="E1" s="41"/>
      <c r="F1" s="41"/>
      <c r="G1" s="41"/>
      <c r="H1" s="43"/>
    </row>
    <row r="2" spans="2:8" x14ac:dyDescent="0.4">
      <c r="B2" s="34" t="s">
        <v>30</v>
      </c>
      <c r="H2" s="25"/>
    </row>
    <row r="3" spans="2:8" x14ac:dyDescent="0.4">
      <c r="B3" s="34" t="s">
        <v>31</v>
      </c>
      <c r="H3" s="25"/>
    </row>
    <row r="4" spans="2:8" ht="15.4" thickBot="1" x14ac:dyDescent="0.45">
      <c r="B4" s="24"/>
      <c r="H4" s="25"/>
    </row>
    <row r="5" spans="2:8" ht="15.4" thickBot="1" x14ac:dyDescent="0.45">
      <c r="B5" s="24"/>
      <c r="D5" s="16" t="s">
        <v>20</v>
      </c>
      <c r="E5" s="39">
        <v>21</v>
      </c>
      <c r="H5" s="25"/>
    </row>
    <row r="6" spans="2:8" ht="15.4" thickBot="1" x14ac:dyDescent="0.45">
      <c r="B6" s="24"/>
      <c r="D6" s="16" t="s">
        <v>22</v>
      </c>
      <c r="H6" s="25"/>
    </row>
    <row r="7" spans="2:8" ht="15.4" thickBot="1" x14ac:dyDescent="0.45">
      <c r="B7" s="24"/>
      <c r="F7" s="16" t="s">
        <v>23</v>
      </c>
      <c r="G7" s="19">
        <f>24*(E5/1000)^2*SQRT(E9/1.333)</f>
        <v>0.35504253519888312</v>
      </c>
      <c r="H7" s="25"/>
    </row>
    <row r="8" spans="2:8" ht="15.4" thickBot="1" x14ac:dyDescent="0.45">
      <c r="B8" s="24"/>
      <c r="F8" s="5" t="s">
        <v>29</v>
      </c>
      <c r="G8" s="26">
        <f>3.785412*G7</f>
        <v>1.3439822732522746</v>
      </c>
      <c r="H8" s="25"/>
    </row>
    <row r="9" spans="2:8" ht="15.4" thickBot="1" x14ac:dyDescent="0.45">
      <c r="B9" s="24"/>
      <c r="D9" s="16" t="s">
        <v>21</v>
      </c>
      <c r="E9" s="39">
        <v>1500</v>
      </c>
      <c r="H9" s="25"/>
    </row>
    <row r="10" spans="2:8" x14ac:dyDescent="0.4">
      <c r="B10" s="24"/>
      <c r="H10" s="25"/>
    </row>
    <row r="11" spans="2:8" ht="15.4" thickBot="1" x14ac:dyDescent="0.45">
      <c r="B11" s="27"/>
      <c r="C11" s="21" t="s">
        <v>24</v>
      </c>
      <c r="D11" s="18"/>
      <c r="F11" s="22"/>
      <c r="G11" s="36" t="s">
        <v>33</v>
      </c>
      <c r="H11" s="28"/>
    </row>
    <row r="12" spans="2:8" x14ac:dyDescent="0.4">
      <c r="B12" s="24"/>
      <c r="C12" s="20" t="s">
        <v>17</v>
      </c>
      <c r="D12" s="20" t="s">
        <v>27</v>
      </c>
      <c r="F12" s="20" t="s">
        <v>26</v>
      </c>
      <c r="G12" s="20" t="s">
        <v>25</v>
      </c>
      <c r="H12" s="29" t="s">
        <v>32</v>
      </c>
    </row>
    <row r="13" spans="2:8" x14ac:dyDescent="0.4">
      <c r="B13" s="24"/>
      <c r="C13" s="23">
        <v>0.5</v>
      </c>
      <c r="D13" s="30">
        <f>1.609*C13</f>
        <v>0.80449999999999999</v>
      </c>
      <c r="E13" s="23" t="s">
        <v>28</v>
      </c>
      <c r="F13" s="31">
        <f>0.13368/G13*36000</f>
        <v>38.832615904407298</v>
      </c>
      <c r="G13" s="31">
        <f>(88*C13)/G7</f>
        <v>123.92881313601664</v>
      </c>
      <c r="H13" s="35">
        <f>G13/3</f>
        <v>41.309604378672212</v>
      </c>
    </row>
    <row r="14" spans="2:8" x14ac:dyDescent="0.4">
      <c r="B14" s="24"/>
      <c r="C14" s="23">
        <v>1</v>
      </c>
      <c r="D14" s="30">
        <f t="shared" ref="D14:D36" si="0">1.609*C14</f>
        <v>1.609</v>
      </c>
      <c r="E14" s="23" t="s">
        <v>28</v>
      </c>
      <c r="F14" s="31">
        <f t="shared" ref="F14:F36" si="1">0.13368/G14*36000</f>
        <v>19.416307952203649</v>
      </c>
      <c r="G14" s="31">
        <f>(88*C14)/G7</f>
        <v>247.85762627203329</v>
      </c>
      <c r="H14" s="35">
        <f t="shared" ref="H14:H36" si="2">G14/3</f>
        <v>82.619208757344424</v>
      </c>
    </row>
    <row r="15" spans="2:8" x14ac:dyDescent="0.4">
      <c r="B15" s="24"/>
      <c r="C15" s="23">
        <v>1.5</v>
      </c>
      <c r="D15" s="30">
        <f t="shared" si="0"/>
        <v>2.4135</v>
      </c>
      <c r="E15" s="23" t="s">
        <v>28</v>
      </c>
      <c r="F15" s="31">
        <f t="shared" si="1"/>
        <v>12.944205301469099</v>
      </c>
      <c r="G15" s="31">
        <f>(88*C15)/G7</f>
        <v>371.78643940804994</v>
      </c>
      <c r="H15" s="35">
        <f t="shared" si="2"/>
        <v>123.92881313601664</v>
      </c>
    </row>
    <row r="16" spans="2:8" x14ac:dyDescent="0.4">
      <c r="B16" s="32"/>
      <c r="C16" s="23">
        <v>2</v>
      </c>
      <c r="D16" s="30">
        <f t="shared" si="0"/>
        <v>3.218</v>
      </c>
      <c r="E16" s="23" t="s">
        <v>28</v>
      </c>
      <c r="F16" s="31">
        <f t="shared" si="1"/>
        <v>9.7081539761018245</v>
      </c>
      <c r="G16" s="31">
        <f>(88*C16)/G7</f>
        <v>495.71525254406657</v>
      </c>
      <c r="H16" s="35">
        <f t="shared" si="2"/>
        <v>165.23841751468885</v>
      </c>
    </row>
    <row r="17" spans="2:8" x14ac:dyDescent="0.4">
      <c r="B17" s="24"/>
      <c r="C17" s="23">
        <v>2.5</v>
      </c>
      <c r="D17" s="30">
        <f t="shared" si="0"/>
        <v>4.0225</v>
      </c>
      <c r="E17" s="23" t="s">
        <v>28</v>
      </c>
      <c r="F17" s="31">
        <f t="shared" si="1"/>
        <v>7.7665231808814594</v>
      </c>
      <c r="G17" s="31">
        <f>(88*C17)/G7</f>
        <v>619.64406568008326</v>
      </c>
      <c r="H17" s="35">
        <f t="shared" si="2"/>
        <v>206.5480218933611</v>
      </c>
    </row>
    <row r="18" spans="2:8" x14ac:dyDescent="0.4">
      <c r="B18" s="24"/>
      <c r="C18" s="23">
        <v>3</v>
      </c>
      <c r="D18" s="30">
        <f t="shared" si="0"/>
        <v>4.827</v>
      </c>
      <c r="E18" s="23" t="s">
        <v>28</v>
      </c>
      <c r="F18" s="31">
        <f t="shared" si="1"/>
        <v>6.4721026507345494</v>
      </c>
      <c r="G18" s="31">
        <f>(88*C18)/G7</f>
        <v>743.57287881609989</v>
      </c>
      <c r="H18" s="35">
        <f t="shared" si="2"/>
        <v>247.85762627203329</v>
      </c>
    </row>
    <row r="19" spans="2:8" x14ac:dyDescent="0.4">
      <c r="B19" s="24"/>
      <c r="C19" s="23">
        <v>3.5</v>
      </c>
      <c r="D19" s="30">
        <f t="shared" si="0"/>
        <v>5.6315</v>
      </c>
      <c r="E19" s="23" t="s">
        <v>28</v>
      </c>
      <c r="F19" s="31">
        <f t="shared" si="1"/>
        <v>5.5475165577724717</v>
      </c>
      <c r="G19" s="31">
        <f>(88*C19)/G7</f>
        <v>867.50169195211652</v>
      </c>
      <c r="H19" s="35">
        <f t="shared" si="2"/>
        <v>289.16723065070551</v>
      </c>
    </row>
    <row r="20" spans="2:8" x14ac:dyDescent="0.4">
      <c r="B20" s="24"/>
      <c r="C20" s="23">
        <v>4</v>
      </c>
      <c r="D20" s="30">
        <f t="shared" si="0"/>
        <v>6.4359999999999999</v>
      </c>
      <c r="E20" s="23" t="s">
        <v>28</v>
      </c>
      <c r="F20" s="31">
        <f t="shared" si="1"/>
        <v>4.8540769880509123</v>
      </c>
      <c r="G20" s="31">
        <f>(88*C20)/G7</f>
        <v>991.43050508813315</v>
      </c>
      <c r="H20" s="35">
        <f t="shared" si="2"/>
        <v>330.4768350293777</v>
      </c>
    </row>
    <row r="21" spans="2:8" x14ac:dyDescent="0.4">
      <c r="B21" s="24"/>
      <c r="C21" s="23">
        <v>4.5</v>
      </c>
      <c r="D21" s="30">
        <f t="shared" si="0"/>
        <v>7.2404999999999999</v>
      </c>
      <c r="E21" s="23" t="s">
        <v>28</v>
      </c>
      <c r="F21" s="31">
        <f t="shared" si="1"/>
        <v>4.3147351004896999</v>
      </c>
      <c r="G21" s="31">
        <f>(88*C21)/G7</f>
        <v>1115.3593182241498</v>
      </c>
      <c r="H21" s="35">
        <f t="shared" si="2"/>
        <v>371.78643940804994</v>
      </c>
    </row>
    <row r="22" spans="2:8" x14ac:dyDescent="0.4">
      <c r="B22" s="24"/>
      <c r="C22" s="23">
        <v>5</v>
      </c>
      <c r="D22" s="30">
        <f t="shared" si="0"/>
        <v>8.0449999999999999</v>
      </c>
      <c r="E22" s="23" t="s">
        <v>28</v>
      </c>
      <c r="F22" s="31">
        <f t="shared" si="1"/>
        <v>3.8832615904407297</v>
      </c>
      <c r="G22" s="31">
        <f>(88*C22)/G7</f>
        <v>1239.2881313601665</v>
      </c>
      <c r="H22" s="35">
        <f t="shared" si="2"/>
        <v>413.09604378672219</v>
      </c>
    </row>
    <row r="23" spans="2:8" x14ac:dyDescent="0.4">
      <c r="B23" s="24"/>
      <c r="C23" s="23">
        <v>5.5</v>
      </c>
      <c r="D23" s="30">
        <f t="shared" si="0"/>
        <v>8.849499999999999</v>
      </c>
      <c r="E23" s="23" t="s">
        <v>28</v>
      </c>
      <c r="F23" s="31">
        <f t="shared" si="1"/>
        <v>3.5302378094915721</v>
      </c>
      <c r="G23" s="31">
        <f>(88*C23)/G7</f>
        <v>1363.216944496183</v>
      </c>
      <c r="H23" s="35">
        <f t="shared" si="2"/>
        <v>454.40564816539433</v>
      </c>
    </row>
    <row r="24" spans="2:8" x14ac:dyDescent="0.4">
      <c r="B24" s="24"/>
      <c r="C24" s="23">
        <v>6</v>
      </c>
      <c r="D24" s="30">
        <f t="shared" si="0"/>
        <v>9.6539999999999999</v>
      </c>
      <c r="E24" s="23" t="s">
        <v>28</v>
      </c>
      <c r="F24" s="31">
        <f t="shared" si="1"/>
        <v>3.2360513253672747</v>
      </c>
      <c r="G24" s="31">
        <f>(88*C24)/G7</f>
        <v>1487.1457576321998</v>
      </c>
      <c r="H24" s="35">
        <f t="shared" si="2"/>
        <v>495.71525254406657</v>
      </c>
    </row>
    <row r="25" spans="2:8" x14ac:dyDescent="0.4">
      <c r="B25" s="24"/>
      <c r="C25" s="23">
        <v>6.5</v>
      </c>
      <c r="D25" s="30">
        <f t="shared" si="0"/>
        <v>10.458500000000001</v>
      </c>
      <c r="E25" s="23" t="s">
        <v>28</v>
      </c>
      <c r="F25" s="31">
        <f t="shared" si="1"/>
        <v>2.9871243003390227</v>
      </c>
      <c r="G25" s="31">
        <f>(88*C25)/G7</f>
        <v>1611.0745707682165</v>
      </c>
      <c r="H25" s="35">
        <f t="shared" si="2"/>
        <v>537.02485692273888</v>
      </c>
    </row>
    <row r="26" spans="2:8" x14ac:dyDescent="0.4">
      <c r="B26" s="24"/>
      <c r="C26" s="23">
        <v>7</v>
      </c>
      <c r="D26" s="30">
        <f t="shared" si="0"/>
        <v>11.263</v>
      </c>
      <c r="E26" s="23" t="s">
        <v>28</v>
      </c>
      <c r="F26" s="31">
        <f t="shared" si="1"/>
        <v>2.7737582788862358</v>
      </c>
      <c r="G26" s="31">
        <f>(88*C26)/G7</f>
        <v>1735.003383904233</v>
      </c>
      <c r="H26" s="35">
        <f t="shared" si="2"/>
        <v>578.33446130141101</v>
      </c>
    </row>
    <row r="27" spans="2:8" x14ac:dyDescent="0.4">
      <c r="B27" s="24"/>
      <c r="C27" s="23">
        <v>7.5</v>
      </c>
      <c r="D27" s="30">
        <f t="shared" si="0"/>
        <v>12.067499999999999</v>
      </c>
      <c r="E27" s="23" t="s">
        <v>28</v>
      </c>
      <c r="F27" s="31">
        <f t="shared" si="1"/>
        <v>2.5888410602938192</v>
      </c>
      <c r="G27" s="31">
        <f>(88*C27)/G7</f>
        <v>1858.9321970402498</v>
      </c>
      <c r="H27" s="35">
        <f t="shared" si="2"/>
        <v>619.64406568008326</v>
      </c>
    </row>
    <row r="28" spans="2:8" x14ac:dyDescent="0.4">
      <c r="B28" s="24"/>
      <c r="C28" s="23">
        <v>8</v>
      </c>
      <c r="D28" s="30">
        <f t="shared" si="0"/>
        <v>12.872</v>
      </c>
      <c r="E28" s="23" t="s">
        <v>28</v>
      </c>
      <c r="F28" s="31">
        <f t="shared" si="1"/>
        <v>2.4270384940254561</v>
      </c>
      <c r="G28" s="31">
        <f>(88*C28)/G7</f>
        <v>1982.8610101762663</v>
      </c>
      <c r="H28" s="35">
        <f t="shared" si="2"/>
        <v>660.95367005875539</v>
      </c>
    </row>
    <row r="29" spans="2:8" x14ac:dyDescent="0.4">
      <c r="B29" s="24"/>
      <c r="C29" s="23">
        <v>8.5</v>
      </c>
      <c r="D29" s="30">
        <f t="shared" si="0"/>
        <v>13.676500000000001</v>
      </c>
      <c r="E29" s="23" t="s">
        <v>28</v>
      </c>
      <c r="F29" s="31">
        <f t="shared" si="1"/>
        <v>2.2842715237886644</v>
      </c>
      <c r="G29" s="31">
        <f>(88*C29)/G7</f>
        <v>2106.7898233122828</v>
      </c>
      <c r="H29" s="35">
        <f t="shared" si="2"/>
        <v>702.26327443742764</v>
      </c>
    </row>
    <row r="30" spans="2:8" x14ac:dyDescent="0.4">
      <c r="B30" s="24"/>
      <c r="C30" s="23">
        <v>9</v>
      </c>
      <c r="D30" s="30">
        <f t="shared" si="0"/>
        <v>14.481</v>
      </c>
      <c r="E30" s="23" t="s">
        <v>28</v>
      </c>
      <c r="F30" s="31">
        <f t="shared" si="1"/>
        <v>2.1573675502448499</v>
      </c>
      <c r="G30" s="31">
        <f>(88*C30)/G7</f>
        <v>2230.7186364482995</v>
      </c>
      <c r="H30" s="35">
        <f t="shared" si="2"/>
        <v>743.57287881609989</v>
      </c>
    </row>
    <row r="31" spans="2:8" x14ac:dyDescent="0.4">
      <c r="B31" s="24"/>
      <c r="C31" s="23">
        <v>9.5</v>
      </c>
      <c r="D31" s="30">
        <f t="shared" si="0"/>
        <v>15.285499999999999</v>
      </c>
      <c r="E31" s="23" t="s">
        <v>28</v>
      </c>
      <c r="F31" s="31">
        <f t="shared" si="1"/>
        <v>2.0438218897056468</v>
      </c>
      <c r="G31" s="31">
        <f>(88*C31)/G7</f>
        <v>2354.6474495843163</v>
      </c>
      <c r="H31" s="35">
        <f t="shared" si="2"/>
        <v>784.88248319477213</v>
      </c>
    </row>
    <row r="32" spans="2:8" x14ac:dyDescent="0.4">
      <c r="B32" s="24"/>
      <c r="C32" s="23">
        <v>10</v>
      </c>
      <c r="D32" s="30">
        <f t="shared" si="0"/>
        <v>16.09</v>
      </c>
      <c r="E32" s="23" t="s">
        <v>28</v>
      </c>
      <c r="F32" s="31">
        <f t="shared" si="1"/>
        <v>1.9416307952203649</v>
      </c>
      <c r="G32" s="31">
        <f>(88*C32)/G7</f>
        <v>2478.576262720333</v>
      </c>
      <c r="H32" s="35">
        <f t="shared" si="2"/>
        <v>826.19208757344438</v>
      </c>
    </row>
    <row r="33" spans="2:8" x14ac:dyDescent="0.4">
      <c r="B33" s="24"/>
      <c r="C33" s="23">
        <v>10.5</v>
      </c>
      <c r="D33" s="30">
        <f t="shared" si="0"/>
        <v>16.894500000000001</v>
      </c>
      <c r="E33" s="23" t="s">
        <v>28</v>
      </c>
      <c r="F33" s="31">
        <f t="shared" si="1"/>
        <v>1.8491721859241568</v>
      </c>
      <c r="G33" s="31">
        <f>(88*C33)/G7</f>
        <v>2602.5050758563498</v>
      </c>
      <c r="H33" s="35">
        <f t="shared" si="2"/>
        <v>867.50169195211663</v>
      </c>
    </row>
    <row r="34" spans="2:8" x14ac:dyDescent="0.4">
      <c r="B34" s="24"/>
      <c r="C34" s="23">
        <v>11</v>
      </c>
      <c r="D34" s="30">
        <f t="shared" si="0"/>
        <v>17.698999999999998</v>
      </c>
      <c r="E34" s="23" t="s">
        <v>28</v>
      </c>
      <c r="F34" s="31">
        <f t="shared" si="1"/>
        <v>1.765118904745786</v>
      </c>
      <c r="G34" s="31">
        <f>(88*C34)/G7</f>
        <v>2726.4338889923661</v>
      </c>
      <c r="H34" s="35">
        <f t="shared" si="2"/>
        <v>908.81129633078865</v>
      </c>
    </row>
    <row r="35" spans="2:8" x14ac:dyDescent="0.4">
      <c r="B35" s="24"/>
      <c r="C35" s="23">
        <v>11.5</v>
      </c>
      <c r="D35" s="30">
        <f t="shared" si="0"/>
        <v>18.503499999999999</v>
      </c>
      <c r="E35" s="23" t="s">
        <v>28</v>
      </c>
      <c r="F35" s="31">
        <f t="shared" si="1"/>
        <v>1.6883746045394477</v>
      </c>
      <c r="G35" s="31">
        <f>(88*C35)/G7</f>
        <v>2850.3627021283828</v>
      </c>
      <c r="H35" s="35">
        <f t="shared" si="2"/>
        <v>950.1209007094609</v>
      </c>
    </row>
    <row r="36" spans="2:8" x14ac:dyDescent="0.4">
      <c r="B36" s="24"/>
      <c r="C36" s="23">
        <v>12</v>
      </c>
      <c r="D36" s="30">
        <f t="shared" si="0"/>
        <v>19.308</v>
      </c>
      <c r="E36" s="23" t="s">
        <v>28</v>
      </c>
      <c r="F36" s="31">
        <f t="shared" si="1"/>
        <v>1.6180256626836373</v>
      </c>
      <c r="G36" s="31">
        <f>(88*C36)/G7</f>
        <v>2974.2915152643995</v>
      </c>
      <c r="H36" s="35">
        <f t="shared" si="2"/>
        <v>991.43050508813315</v>
      </c>
    </row>
    <row r="37" spans="2:8" ht="15.4" thickBot="1" x14ac:dyDescent="0.45">
      <c r="B37" s="33"/>
      <c r="C37" s="17"/>
      <c r="D37" s="18"/>
      <c r="E37" s="17"/>
      <c r="F37" s="17"/>
      <c r="G37" s="17"/>
      <c r="H37" s="28"/>
    </row>
  </sheetData>
  <phoneticPr fontId="0" type="noConversion"/>
  <printOptions gridLines="1" gridLinesSet="0"/>
  <pageMargins left="0.75" right="0.75" top="1" bottom="1" header="0.5" footer="0.5"/>
  <pageSetup orientation="portrait" horizontalDpi="300" verticalDpi="300" r:id="rId1"/>
  <headerFooter alignWithMargins="0">
    <oddHeader>&amp;A</oddHeader>
    <oddFooter>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91"/>
  <sheetViews>
    <sheetView workbookViewId="0">
      <selection activeCell="H13" sqref="H13"/>
    </sheetView>
  </sheetViews>
  <sheetFormatPr defaultRowHeight="12.75" x14ac:dyDescent="0.35"/>
  <cols>
    <col min="2" max="5" width="10.59765625" customWidth="1"/>
  </cols>
  <sheetData>
    <row r="1" spans="1:8" x14ac:dyDescent="0.35">
      <c r="A1" s="44" t="s">
        <v>39</v>
      </c>
      <c r="B1" s="44"/>
      <c r="C1" s="44"/>
      <c r="D1" s="44"/>
      <c r="E1" s="44"/>
    </row>
    <row r="3" spans="1:8" ht="13.15" thickBot="1" x14ac:dyDescent="0.4">
      <c r="B3" t="s">
        <v>0</v>
      </c>
      <c r="D3" t="s">
        <v>1</v>
      </c>
      <c r="G3" t="s">
        <v>13</v>
      </c>
    </row>
    <row r="4" spans="1:8" ht="15.4" thickBot="1" x14ac:dyDescent="0.45">
      <c r="B4" s="7" t="s">
        <v>2</v>
      </c>
      <c r="C4" s="38">
        <v>1500</v>
      </c>
      <c r="D4" s="7" t="s">
        <v>3</v>
      </c>
      <c r="E4" s="38">
        <v>1.4</v>
      </c>
      <c r="F4" s="1"/>
      <c r="G4" s="1" t="s">
        <v>12</v>
      </c>
      <c r="H4" s="1"/>
    </row>
    <row r="5" spans="1:8" ht="15" x14ac:dyDescent="0.4">
      <c r="B5" s="7"/>
      <c r="C5" s="7"/>
      <c r="D5" s="7"/>
      <c r="E5" s="7"/>
      <c r="F5" s="1"/>
      <c r="G5" s="1" t="s">
        <v>34</v>
      </c>
      <c r="H5" s="1"/>
    </row>
    <row r="7" spans="1:8" x14ac:dyDescent="0.35">
      <c r="A7" s="5" t="s">
        <v>4</v>
      </c>
      <c r="B7" s="4" t="s">
        <v>5</v>
      </c>
      <c r="C7" s="3" t="s">
        <v>6</v>
      </c>
      <c r="D7" s="3" t="s">
        <v>7</v>
      </c>
      <c r="E7" s="2" t="s">
        <v>8</v>
      </c>
    </row>
    <row r="8" spans="1:8" x14ac:dyDescent="0.35">
      <c r="A8" s="5">
        <v>0.1</v>
      </c>
      <c r="B8" s="8">
        <f t="shared" ref="B8:B15" si="0">POWER($A8/24*SQRT($E$4/$C$4),0.5)</f>
        <v>1.1282454046187331E-2</v>
      </c>
      <c r="C8" s="8">
        <f t="shared" ref="C8:C15" si="1">POWER($A8/2/24*SQRT($E$4/$C$4),0.5)</f>
        <v>7.9778997644846632E-3</v>
      </c>
      <c r="D8" s="8">
        <f t="shared" ref="D8:D15" si="2">POWER($A8/3/24*SQRT($E$4/$C$4),0.5)</f>
        <v>6.5139278806858386E-3</v>
      </c>
      <c r="E8" s="8">
        <f t="shared" ref="E8:E15" si="3">POWER($A8/4/24*SQRT($E$4/$C$4),0.5)</f>
        <v>5.6412270230936654E-3</v>
      </c>
    </row>
    <row r="9" spans="1:8" x14ac:dyDescent="0.35">
      <c r="A9" s="5">
        <v>0.15</v>
      </c>
      <c r="B9" s="8">
        <f t="shared" si="0"/>
        <v>1.3818127729779216E-2</v>
      </c>
      <c r="C9" s="8">
        <f t="shared" si="1"/>
        <v>9.7708918210287574E-3</v>
      </c>
      <c r="D9" s="8">
        <f t="shared" si="2"/>
        <v>7.9778997644846632E-3</v>
      </c>
      <c r="E9" s="8">
        <f t="shared" si="3"/>
        <v>6.9090638648896079E-3</v>
      </c>
    </row>
    <row r="10" spans="1:8" x14ac:dyDescent="0.35">
      <c r="A10" s="5">
        <v>0.2</v>
      </c>
      <c r="B10" s="8">
        <f t="shared" si="0"/>
        <v>1.5955799528969326E-2</v>
      </c>
      <c r="C10" s="8">
        <f t="shared" si="1"/>
        <v>1.1282454046187331E-2</v>
      </c>
      <c r="D10" s="8">
        <f t="shared" si="2"/>
        <v>9.2120851531861444E-3</v>
      </c>
      <c r="E10" s="8">
        <f t="shared" si="3"/>
        <v>7.9778997644846632E-3</v>
      </c>
    </row>
    <row r="11" spans="1:8" x14ac:dyDescent="0.35">
      <c r="A11" s="5">
        <v>0.25</v>
      </c>
      <c r="B11" s="8">
        <f t="shared" si="0"/>
        <v>1.783912619106727E-2</v>
      </c>
      <c r="C11" s="8">
        <f t="shared" si="1"/>
        <v>1.2614167100146212E-2</v>
      </c>
      <c r="D11" s="8">
        <f t="shared" si="2"/>
        <v>1.0299424308520391E-2</v>
      </c>
      <c r="E11" s="8">
        <f t="shared" si="3"/>
        <v>8.919563095533635E-3</v>
      </c>
    </row>
    <row r="12" spans="1:8" x14ac:dyDescent="0.35">
      <c r="A12" s="5">
        <v>0.3</v>
      </c>
      <c r="B12" s="8">
        <f>POWER($A12/24*SQRT($E$4/$C$4),0.5)</f>
        <v>1.9541783642057515E-2</v>
      </c>
      <c r="C12" s="8">
        <f t="shared" si="1"/>
        <v>1.3818127729779216E-2</v>
      </c>
      <c r="D12" s="8">
        <f t="shared" si="2"/>
        <v>1.1282454046187331E-2</v>
      </c>
      <c r="E12" s="8">
        <f t="shared" si="3"/>
        <v>9.7708918210287574E-3</v>
      </c>
    </row>
    <row r="13" spans="1:8" x14ac:dyDescent="0.35">
      <c r="A13" s="5">
        <v>0.35</v>
      </c>
      <c r="B13" s="8">
        <f t="shared" si="0"/>
        <v>2.1107538761427184E-2</v>
      </c>
      <c r="C13" s="8">
        <f t="shared" si="1"/>
        <v>1.4925283792363063E-2</v>
      </c>
      <c r="D13" s="8">
        <f t="shared" si="2"/>
        <v>1.2186443185840444E-2</v>
      </c>
      <c r="E13" s="8">
        <f t="shared" si="3"/>
        <v>1.0553769380713592E-2</v>
      </c>
    </row>
    <row r="14" spans="1:8" x14ac:dyDescent="0.35">
      <c r="A14" s="5">
        <v>0.4</v>
      </c>
      <c r="B14" s="8">
        <f t="shared" si="0"/>
        <v>2.2564908092374662E-2</v>
      </c>
      <c r="C14" s="8">
        <f t="shared" si="1"/>
        <v>1.5955799528969326E-2</v>
      </c>
      <c r="D14" s="8">
        <f t="shared" si="2"/>
        <v>1.3027855761371677E-2</v>
      </c>
      <c r="E14" s="8">
        <f t="shared" si="3"/>
        <v>1.1282454046187331E-2</v>
      </c>
    </row>
    <row r="15" spans="1:8" x14ac:dyDescent="0.35">
      <c r="A15" s="5">
        <v>0.45</v>
      </c>
      <c r="B15" s="8">
        <f t="shared" si="0"/>
        <v>2.393369929345399E-2</v>
      </c>
      <c r="C15" s="8">
        <f t="shared" si="1"/>
        <v>1.6923681069280997E-2</v>
      </c>
      <c r="D15" s="8">
        <f t="shared" si="2"/>
        <v>1.3818127729779216E-2</v>
      </c>
      <c r="E15" s="8">
        <f t="shared" si="3"/>
        <v>1.1966849646726995E-2</v>
      </c>
    </row>
    <row r="16" spans="1:8" x14ac:dyDescent="0.35">
      <c r="A16" s="6">
        <v>0.5</v>
      </c>
      <c r="B16" s="8">
        <f t="shared" ref="B16:B79" si="4">POWER($A16/24*SQRT($E$4/$C$4),0.5)</f>
        <v>2.5228334200292423E-2</v>
      </c>
      <c r="C16" s="8">
        <f t="shared" ref="C16:C79" si="5">POWER($A16/2/24*SQRT($E$4/$C$4),0.5)</f>
        <v>1.783912619106727E-2</v>
      </c>
      <c r="D16" s="8">
        <f t="shared" ref="D16:D79" si="6">POWER($A16/3/24*SQRT($E$4/$C$4),0.5)</f>
        <v>1.4565585541744674E-2</v>
      </c>
      <c r="E16" s="8">
        <f t="shared" ref="E16:E79" si="7">POWER($A16/4/24*SQRT($E$4/$C$4),0.5)</f>
        <v>1.2614167100146212E-2</v>
      </c>
    </row>
    <row r="17" spans="1:5" x14ac:dyDescent="0.35">
      <c r="A17" s="6">
        <v>0.55000000000000004</v>
      </c>
      <c r="B17" s="8">
        <f t="shared" si="4"/>
        <v>2.6459700133860342E-2</v>
      </c>
      <c r="C17" s="8">
        <f t="shared" si="5"/>
        <v>1.8709833392815248E-2</v>
      </c>
      <c r="D17" s="8">
        <f t="shared" si="6"/>
        <v>1.5276514994961046E-2</v>
      </c>
      <c r="E17" s="8">
        <f t="shared" si="7"/>
        <v>1.3229850066930171E-2</v>
      </c>
    </row>
    <row r="18" spans="1:5" x14ac:dyDescent="0.35">
      <c r="A18" s="6">
        <v>0.6</v>
      </c>
      <c r="B18" s="8">
        <f t="shared" si="4"/>
        <v>2.7636255459558431E-2</v>
      </c>
      <c r="C18" s="8">
        <f t="shared" si="5"/>
        <v>1.9541783642057515E-2</v>
      </c>
      <c r="D18" s="8">
        <f t="shared" si="6"/>
        <v>1.5955799528969326E-2</v>
      </c>
      <c r="E18" s="8">
        <f t="shared" si="7"/>
        <v>1.3818127729779216E-2</v>
      </c>
    </row>
    <row r="19" spans="1:5" x14ac:dyDescent="0.35">
      <c r="A19" s="6">
        <v>0.65</v>
      </c>
      <c r="B19" s="8">
        <f t="shared" si="4"/>
        <v>2.8764726671361537E-2</v>
      </c>
      <c r="C19" s="8">
        <f t="shared" si="5"/>
        <v>2.0339733288297291E-2</v>
      </c>
      <c r="D19" s="8">
        <f t="shared" si="6"/>
        <v>1.6607322686876591E-2</v>
      </c>
      <c r="E19" s="8">
        <f t="shared" si="7"/>
        <v>1.4382363335680768E-2</v>
      </c>
    </row>
    <row r="20" spans="1:5" x14ac:dyDescent="0.35">
      <c r="A20" s="6">
        <v>0.7</v>
      </c>
      <c r="B20" s="8">
        <f t="shared" si="4"/>
        <v>2.9850567584726127E-2</v>
      </c>
      <c r="C20" s="8">
        <f t="shared" si="5"/>
        <v>2.1107538761427184E-2</v>
      </c>
      <c r="D20" s="8">
        <f t="shared" si="6"/>
        <v>1.7234233230504745E-2</v>
      </c>
      <c r="E20" s="8">
        <f t="shared" si="7"/>
        <v>1.4925283792363063E-2</v>
      </c>
    </row>
    <row r="21" spans="1:5" x14ac:dyDescent="0.35">
      <c r="A21" s="6">
        <v>0.75</v>
      </c>
      <c r="B21" s="8">
        <f t="shared" si="4"/>
        <v>3.0898272925561174E-2</v>
      </c>
      <c r="C21" s="8">
        <f t="shared" si="5"/>
        <v>2.184837831261701E-2</v>
      </c>
      <c r="D21" s="8">
        <f t="shared" si="6"/>
        <v>1.783912619106727E-2</v>
      </c>
      <c r="E21" s="8">
        <f t="shared" si="7"/>
        <v>1.5449136462780587E-2</v>
      </c>
    </row>
    <row r="22" spans="1:5" x14ac:dyDescent="0.35">
      <c r="A22" s="6">
        <v>0.8</v>
      </c>
      <c r="B22" s="8">
        <f t="shared" si="4"/>
        <v>3.1911599057938653E-2</v>
      </c>
      <c r="C22" s="8">
        <f t="shared" si="5"/>
        <v>2.2564908092374662E-2</v>
      </c>
      <c r="D22" s="8">
        <f t="shared" si="6"/>
        <v>1.8424170306372289E-2</v>
      </c>
      <c r="E22" s="8">
        <f t="shared" si="7"/>
        <v>1.5955799528969326E-2</v>
      </c>
    </row>
    <row r="23" spans="1:5" x14ac:dyDescent="0.35">
      <c r="A23" s="6">
        <v>0.85</v>
      </c>
      <c r="B23" s="8">
        <f t="shared" si="4"/>
        <v>3.2893723399560523E-2</v>
      </c>
      <c r="C23" s="8">
        <f t="shared" si="5"/>
        <v>2.3259374874303861E-2</v>
      </c>
      <c r="D23" s="8">
        <f t="shared" si="6"/>
        <v>1.8991200059385361E-2</v>
      </c>
      <c r="E23" s="8">
        <f t="shared" si="7"/>
        <v>1.6446861699780262E-2</v>
      </c>
    </row>
    <row r="24" spans="1:5" x14ac:dyDescent="0.35">
      <c r="A24" s="6">
        <v>0.9</v>
      </c>
      <c r="B24" s="8">
        <f t="shared" si="4"/>
        <v>3.3847362138561994E-2</v>
      </c>
      <c r="C24" s="8">
        <f t="shared" si="5"/>
        <v>2.393369929345399E-2</v>
      </c>
      <c r="D24" s="8">
        <f t="shared" si="6"/>
        <v>1.9541783642057515E-2</v>
      </c>
      <c r="E24" s="8">
        <f t="shared" si="7"/>
        <v>1.6923681069280997E-2</v>
      </c>
    </row>
    <row r="25" spans="1:5" x14ac:dyDescent="0.35">
      <c r="A25" s="6">
        <v>0.95</v>
      </c>
      <c r="B25" s="8">
        <f t="shared" si="4"/>
        <v>3.4774858855085584E-2</v>
      </c>
      <c r="C25" s="8">
        <f t="shared" si="5"/>
        <v>2.4589538511236079E-2</v>
      </c>
      <c r="D25" s="8">
        <f t="shared" si="6"/>
        <v>2.0077274121014906E-2</v>
      </c>
      <c r="E25" s="8">
        <f t="shared" si="7"/>
        <v>1.7387429427542792E-2</v>
      </c>
    </row>
    <row r="26" spans="1:5" x14ac:dyDescent="0.35">
      <c r="A26" s="6">
        <v>1</v>
      </c>
      <c r="B26" s="8">
        <f t="shared" si="4"/>
        <v>3.567825238213454E-2</v>
      </c>
      <c r="C26" s="8">
        <f t="shared" si="5"/>
        <v>2.5228334200292423E-2</v>
      </c>
      <c r="D26" s="8">
        <f t="shared" si="6"/>
        <v>2.0598848617040783E-2</v>
      </c>
      <c r="E26" s="8">
        <f t="shared" si="7"/>
        <v>1.783912619106727E-2</v>
      </c>
    </row>
    <row r="27" spans="1:5" x14ac:dyDescent="0.35">
      <c r="A27" s="6">
        <v>1.1000000000000001</v>
      </c>
      <c r="B27" s="8">
        <f t="shared" si="4"/>
        <v>3.7419666785630495E-2</v>
      </c>
      <c r="C27" s="8">
        <f t="shared" si="5"/>
        <v>2.6459700133860342E-2</v>
      </c>
      <c r="D27" s="8">
        <f t="shared" si="6"/>
        <v>2.1604254691669864E-2</v>
      </c>
      <c r="E27" s="8">
        <f t="shared" si="7"/>
        <v>1.8709833392815248E-2</v>
      </c>
    </row>
    <row r="28" spans="1:5" x14ac:dyDescent="0.35">
      <c r="A28" s="6">
        <v>1.1499999999999999</v>
      </c>
      <c r="B28" s="8">
        <f t="shared" si="4"/>
        <v>3.8260663180344663E-2</v>
      </c>
      <c r="C28" s="8">
        <f t="shared" si="5"/>
        <v>2.7054374387516171E-2</v>
      </c>
      <c r="D28" s="8">
        <f t="shared" si="6"/>
        <v>2.2089804186545596E-2</v>
      </c>
      <c r="E28" s="8">
        <f t="shared" si="7"/>
        <v>1.9130331590172332E-2</v>
      </c>
    </row>
    <row r="29" spans="1:5" x14ac:dyDescent="0.35">
      <c r="A29" s="6">
        <v>1.2</v>
      </c>
      <c r="B29" s="8">
        <f t="shared" si="4"/>
        <v>3.908356728411503E-2</v>
      </c>
      <c r="C29" s="8">
        <f t="shared" si="5"/>
        <v>2.7636255459558431E-2</v>
      </c>
      <c r="D29" s="8">
        <f t="shared" si="6"/>
        <v>2.2564908092374662E-2</v>
      </c>
      <c r="E29" s="8">
        <f t="shared" si="7"/>
        <v>1.9541783642057515E-2</v>
      </c>
    </row>
    <row r="30" spans="1:5" x14ac:dyDescent="0.35">
      <c r="A30" s="6">
        <v>1.25</v>
      </c>
      <c r="B30" s="8">
        <f t="shared" si="4"/>
        <v>3.9889498822423319E-2</v>
      </c>
      <c r="C30" s="8">
        <f t="shared" si="5"/>
        <v>2.820613511546833E-2</v>
      </c>
      <c r="D30" s="8">
        <f t="shared" si="6"/>
        <v>2.3030212882965362E-2</v>
      </c>
      <c r="E30" s="8">
        <f t="shared" si="7"/>
        <v>1.994474941121166E-2</v>
      </c>
    </row>
    <row r="31" spans="1:5" x14ac:dyDescent="0.35">
      <c r="A31" s="6">
        <v>1.3</v>
      </c>
      <c r="B31" s="8">
        <f t="shared" si="4"/>
        <v>4.0679466576594582E-2</v>
      </c>
      <c r="C31" s="8">
        <f t="shared" si="5"/>
        <v>2.8764726671361537E-2</v>
      </c>
      <c r="D31" s="8">
        <f t="shared" si="6"/>
        <v>2.3486300978487265E-2</v>
      </c>
      <c r="E31" s="8">
        <f t="shared" si="7"/>
        <v>2.0339733288297291E-2</v>
      </c>
    </row>
    <row r="32" spans="1:5" x14ac:dyDescent="0.35">
      <c r="A32" s="6">
        <v>1.35</v>
      </c>
      <c r="B32" s="8">
        <f t="shared" si="4"/>
        <v>4.1454383189337654E-2</v>
      </c>
      <c r="C32" s="8">
        <f t="shared" si="5"/>
        <v>2.9312675463086274E-2</v>
      </c>
      <c r="D32" s="8">
        <f t="shared" si="6"/>
        <v>2.393369929345399E-2</v>
      </c>
      <c r="E32" s="8">
        <f t="shared" si="7"/>
        <v>2.0727191594668827E-2</v>
      </c>
    </row>
    <row r="33" spans="1:5" x14ac:dyDescent="0.35">
      <c r="A33" s="6">
        <v>1.4</v>
      </c>
      <c r="B33" s="8">
        <f t="shared" si="4"/>
        <v>4.2215077522854368E-2</v>
      </c>
      <c r="C33" s="8">
        <f t="shared" si="5"/>
        <v>2.9850567584726127E-2</v>
      </c>
      <c r="D33" s="8">
        <f t="shared" si="6"/>
        <v>2.4372886371680887E-2</v>
      </c>
      <c r="E33" s="8">
        <f t="shared" si="7"/>
        <v>2.1107538761427184E-2</v>
      </c>
    </row>
    <row r="34" spans="1:5" x14ac:dyDescent="0.35">
      <c r="A34" s="6">
        <v>1.45</v>
      </c>
      <c r="B34" s="8">
        <f t="shared" si="4"/>
        <v>4.2962305046549458E-2</v>
      </c>
      <c r="C34" s="8">
        <f t="shared" si="5"/>
        <v>3.0378937233820152E-2</v>
      </c>
      <c r="D34" s="8">
        <f t="shared" si="6"/>
        <v>2.4804298383632146E-2</v>
      </c>
      <c r="E34" s="8">
        <f t="shared" si="7"/>
        <v>2.1481152523274729E-2</v>
      </c>
    </row>
    <row r="35" spans="1:5" x14ac:dyDescent="0.35">
      <c r="A35" s="6">
        <v>1.5</v>
      </c>
      <c r="B35" s="8">
        <f t="shared" si="4"/>
        <v>4.3696756625234021E-2</v>
      </c>
      <c r="C35" s="8">
        <f t="shared" si="5"/>
        <v>3.0898272925561174E-2</v>
      </c>
      <c r="D35" s="8">
        <f t="shared" si="6"/>
        <v>2.5228334200292423E-2</v>
      </c>
      <c r="E35" s="8">
        <f t="shared" si="7"/>
        <v>2.184837831261701E-2</v>
      </c>
    </row>
    <row r="36" spans="1:5" x14ac:dyDescent="0.35">
      <c r="A36" s="6">
        <v>1.55</v>
      </c>
      <c r="B36" s="8">
        <f t="shared" si="4"/>
        <v>4.4419065998927733E-2</v>
      </c>
      <c r="C36" s="8">
        <f t="shared" si="5"/>
        <v>3.1409022781814608E-2</v>
      </c>
      <c r="D36" s="8">
        <f t="shared" si="6"/>
        <v>2.5645359711632679E-2</v>
      </c>
      <c r="E36" s="8">
        <f t="shared" si="7"/>
        <v>2.2209532999463866E-2</v>
      </c>
    </row>
    <row r="37" spans="1:5" x14ac:dyDescent="0.35">
      <c r="A37" s="6">
        <v>1.6</v>
      </c>
      <c r="B37" s="8">
        <f t="shared" si="4"/>
        <v>4.5129816184749323E-2</v>
      </c>
      <c r="C37" s="8">
        <f t="shared" si="5"/>
        <v>3.1911599057938653E-2</v>
      </c>
      <c r="D37" s="8">
        <f t="shared" si="6"/>
        <v>2.6055711522743354E-2</v>
      </c>
      <c r="E37" s="8">
        <f t="shared" si="7"/>
        <v>2.2564908092374662E-2</v>
      </c>
    </row>
    <row r="38" spans="1:5" x14ac:dyDescent="0.35">
      <c r="A38" s="6">
        <v>1.65</v>
      </c>
      <c r="B38" s="8">
        <f t="shared" si="4"/>
        <v>4.5829544984883133E-2</v>
      </c>
      <c r="C38" s="8">
        <f t="shared" si="5"/>
        <v>3.2406382037504795E-2</v>
      </c>
      <c r="D38" s="8">
        <f t="shared" si="6"/>
        <v>2.6459700133860339E-2</v>
      </c>
      <c r="E38" s="8">
        <f t="shared" si="7"/>
        <v>2.2914772492441567E-2</v>
      </c>
    </row>
    <row r="39" spans="1:5" x14ac:dyDescent="0.35">
      <c r="A39" s="6">
        <v>1.7</v>
      </c>
      <c r="B39" s="8">
        <f t="shared" si="4"/>
        <v>4.6518749748607723E-2</v>
      </c>
      <c r="C39" s="8">
        <f t="shared" si="5"/>
        <v>3.2893723399560523E-2</v>
      </c>
      <c r="D39" s="8">
        <f t="shared" si="6"/>
        <v>2.6857612689723503E-2</v>
      </c>
      <c r="E39" s="8">
        <f t="shared" si="7"/>
        <v>2.3259374874303861E-2</v>
      </c>
    </row>
    <row r="40" spans="1:5" x14ac:dyDescent="0.35">
      <c r="A40" s="6">
        <v>1.75</v>
      </c>
      <c r="B40" s="8">
        <f t="shared" si="4"/>
        <v>4.7197891508262903E-2</v>
      </c>
      <c r="C40" s="8">
        <f t="shared" si="5"/>
        <v>3.3373949143199667E-2</v>
      </c>
      <c r="D40" s="8">
        <f t="shared" si="6"/>
        <v>2.724971536747834E-2</v>
      </c>
      <c r="E40" s="8">
        <f t="shared" si="7"/>
        <v>2.3598945754131451E-2</v>
      </c>
    </row>
    <row r="41" spans="1:5" x14ac:dyDescent="0.35">
      <c r="A41" s="6">
        <v>1.8</v>
      </c>
      <c r="B41" s="8">
        <f t="shared" si="4"/>
        <v>4.7867398586907979E-2</v>
      </c>
      <c r="C41" s="8">
        <f t="shared" si="5"/>
        <v>3.3847362138561994E-2</v>
      </c>
      <c r="D41" s="8">
        <f t="shared" si="6"/>
        <v>2.7636255459558431E-2</v>
      </c>
      <c r="E41" s="8">
        <f t="shared" si="7"/>
        <v>2.393369929345399E-2</v>
      </c>
    </row>
    <row r="42" spans="1:5" x14ac:dyDescent="0.35">
      <c r="A42" s="6">
        <v>1.85</v>
      </c>
      <c r="B42" s="8">
        <f t="shared" si="4"/>
        <v>4.8527669757882301E-2</v>
      </c>
      <c r="C42" s="8">
        <f t="shared" si="5"/>
        <v>3.431424436097992E-2</v>
      </c>
      <c r="D42" s="8">
        <f t="shared" si="6"/>
        <v>2.8017463197858611E-2</v>
      </c>
      <c r="E42" s="8">
        <f t="shared" si="7"/>
        <v>2.4263834878941151E-2</v>
      </c>
    </row>
    <row r="43" spans="1:5" x14ac:dyDescent="0.35">
      <c r="A43" s="6">
        <v>1.9</v>
      </c>
      <c r="B43" s="8">
        <f t="shared" si="4"/>
        <v>4.9179077022472158E-2</v>
      </c>
      <c r="C43" s="8">
        <f t="shared" si="5"/>
        <v>3.4774858855085584E-2</v>
      </c>
      <c r="D43" s="8">
        <f t="shared" si="6"/>
        <v>2.8393553357421639E-2</v>
      </c>
      <c r="E43" s="8">
        <f t="shared" si="7"/>
        <v>2.4589538511236079E-2</v>
      </c>
    </row>
    <row r="44" spans="1:5" x14ac:dyDescent="0.35">
      <c r="A44" s="6">
        <v>1.95</v>
      </c>
      <c r="B44" s="8">
        <f t="shared" si="4"/>
        <v>4.9821968060629773E-2</v>
      </c>
      <c r="C44" s="8">
        <f t="shared" si="5"/>
        <v>3.5229451467730898E-2</v>
      </c>
      <c r="D44" s="8">
        <f t="shared" si="6"/>
        <v>2.8764726671361537E-2</v>
      </c>
      <c r="E44" s="8">
        <f t="shared" si="7"/>
        <v>2.4910984030314887E-2</v>
      </c>
    </row>
    <row r="45" spans="1:5" x14ac:dyDescent="0.35">
      <c r="A45" s="6">
        <v>2</v>
      </c>
      <c r="B45" s="8">
        <f t="shared" si="4"/>
        <v>5.0456668400584846E-2</v>
      </c>
      <c r="C45" s="8">
        <f t="shared" si="5"/>
        <v>3.567825238213454E-2</v>
      </c>
      <c r="D45" s="8">
        <f t="shared" si="6"/>
        <v>2.9131171083489348E-2</v>
      </c>
      <c r="E45" s="8">
        <f t="shared" si="7"/>
        <v>2.5228334200292423E-2</v>
      </c>
    </row>
    <row r="46" spans="1:5" x14ac:dyDescent="0.35">
      <c r="A46">
        <v>2.0499999999999998</v>
      </c>
      <c r="B46" s="8">
        <f t="shared" si="4"/>
        <v>5.1083483345781555E-2</v>
      </c>
      <c r="C46" s="8">
        <f t="shared" si="5"/>
        <v>3.6121477480432207E-2</v>
      </c>
      <c r="D46" s="8">
        <f t="shared" si="6"/>
        <v>2.9493062860830747E-2</v>
      </c>
      <c r="E46" s="8">
        <f t="shared" si="7"/>
        <v>2.5541741672890778E-2</v>
      </c>
    </row>
    <row r="47" spans="1:5" x14ac:dyDescent="0.35">
      <c r="A47">
        <v>2.1</v>
      </c>
      <c r="B47" s="8">
        <f t="shared" si="4"/>
        <v>5.1702699691514239E-2</v>
      </c>
      <c r="C47" s="8">
        <f t="shared" si="5"/>
        <v>3.6559329557521336E-2</v>
      </c>
      <c r="D47" s="8">
        <f t="shared" si="6"/>
        <v>2.985056758472613E-2</v>
      </c>
      <c r="E47" s="8">
        <f t="shared" si="7"/>
        <v>2.585134984575712E-2</v>
      </c>
    </row>
    <row r="48" spans="1:5" x14ac:dyDescent="0.35">
      <c r="A48">
        <v>2.15</v>
      </c>
      <c r="B48" s="8">
        <f t="shared" si="4"/>
        <v>5.2314587258651589E-2</v>
      </c>
      <c r="C48" s="8">
        <f t="shared" si="5"/>
        <v>3.6991999405567896E-2</v>
      </c>
      <c r="D48" s="8">
        <f t="shared" si="6"/>
        <v>3.0203841036326659E-2</v>
      </c>
      <c r="E48" s="8">
        <f t="shared" si="7"/>
        <v>2.6157293629325794E-2</v>
      </c>
    </row>
    <row r="49" spans="1:5" x14ac:dyDescent="0.35">
      <c r="A49">
        <v>2.2000000000000002</v>
      </c>
      <c r="B49" s="8">
        <f t="shared" si="4"/>
        <v>5.2919400267720684E-2</v>
      </c>
      <c r="C49" s="8">
        <f t="shared" si="5"/>
        <v>3.7419666785630495E-2</v>
      </c>
      <c r="D49" s="8">
        <f t="shared" si="6"/>
        <v>3.0553029989922091E-2</v>
      </c>
      <c r="E49" s="8">
        <f t="shared" si="7"/>
        <v>2.6459700133860342E-2</v>
      </c>
    </row>
    <row r="50" spans="1:5" x14ac:dyDescent="0.35">
      <c r="A50">
        <v>2.25</v>
      </c>
      <c r="B50" s="8">
        <f t="shared" si="4"/>
        <v>5.351737857320181E-2</v>
      </c>
      <c r="C50" s="8">
        <f t="shared" si="5"/>
        <v>3.784250130043864E-2</v>
      </c>
      <c r="D50" s="8">
        <f t="shared" si="6"/>
        <v>3.0898272925561174E-2</v>
      </c>
      <c r="E50" s="8">
        <f t="shared" si="7"/>
        <v>2.6758689286600905E-2</v>
      </c>
    </row>
    <row r="51" spans="1:5" x14ac:dyDescent="0.35">
      <c r="A51">
        <v>2.2999999999999998</v>
      </c>
      <c r="B51" s="8">
        <f t="shared" si="4"/>
        <v>5.4108748775032342E-2</v>
      </c>
      <c r="C51" s="8">
        <f t="shared" si="5"/>
        <v>3.8260663180344663E-2</v>
      </c>
      <c r="D51" s="8">
        <f t="shared" si="6"/>
        <v>3.1239700670778758E-2</v>
      </c>
      <c r="E51" s="8">
        <f t="shared" si="7"/>
        <v>2.7054374387516171E-2</v>
      </c>
    </row>
    <row r="52" spans="1:5" x14ac:dyDescent="0.35">
      <c r="A52">
        <v>2.35</v>
      </c>
      <c r="B52" s="8">
        <f t="shared" si="4"/>
        <v>5.4693725221927683E-2</v>
      </c>
      <c r="C52" s="8">
        <f t="shared" si="5"/>
        <v>3.8674303992778776E-2</v>
      </c>
      <c r="D52" s="8">
        <f t="shared" si="6"/>
        <v>3.1577436979863371E-2</v>
      </c>
      <c r="E52" s="8">
        <f t="shared" si="7"/>
        <v>2.7346862610963842E-2</v>
      </c>
    </row>
    <row r="53" spans="1:5" x14ac:dyDescent="0.35">
      <c r="A53">
        <v>2.4</v>
      </c>
      <c r="B53" s="8">
        <f t="shared" si="4"/>
        <v>5.5272510919116863E-2</v>
      </c>
      <c r="C53" s="8">
        <f t="shared" si="5"/>
        <v>3.908356728411503E-2</v>
      </c>
      <c r="D53" s="8">
        <f t="shared" si="6"/>
        <v>3.1911599057938653E-2</v>
      </c>
      <c r="E53" s="8">
        <f t="shared" si="7"/>
        <v>2.7636255459558431E-2</v>
      </c>
    </row>
    <row r="54" spans="1:5" x14ac:dyDescent="0.35">
      <c r="A54">
        <v>2.4500000000000002</v>
      </c>
      <c r="B54" s="8">
        <f t="shared" si="4"/>
        <v>5.5845298351392646E-2</v>
      </c>
      <c r="C54" s="8">
        <f t="shared" si="5"/>
        <v>3.9488589161655666E-2</v>
      </c>
      <c r="D54" s="8">
        <f t="shared" si="6"/>
        <v>3.2242298036151508E-2</v>
      </c>
      <c r="E54" s="8">
        <f t="shared" si="7"/>
        <v>2.7922649175696323E-2</v>
      </c>
    </row>
    <row r="55" spans="1:5" x14ac:dyDescent="0.35">
      <c r="A55">
        <v>2.5</v>
      </c>
      <c r="B55" s="8">
        <f t="shared" si="4"/>
        <v>5.6412270230936659E-2</v>
      </c>
      <c r="C55" s="8">
        <f t="shared" si="5"/>
        <v>3.9889498822423319E-2</v>
      </c>
      <c r="D55" s="8">
        <f t="shared" si="6"/>
        <v>3.256963940342919E-2</v>
      </c>
      <c r="E55" s="8">
        <f t="shared" si="7"/>
        <v>2.820613511546833E-2</v>
      </c>
    </row>
    <row r="56" spans="1:5" x14ac:dyDescent="0.35">
      <c r="A56">
        <v>2.5499999999999998</v>
      </c>
      <c r="B56" s="8">
        <f t="shared" si="4"/>
        <v>5.6973600178156079E-2</v>
      </c>
      <c r="C56" s="8">
        <f t="shared" si="5"/>
        <v>4.0286419034585255E-2</v>
      </c>
      <c r="D56" s="8">
        <f t="shared" si="6"/>
        <v>3.2893723399560523E-2</v>
      </c>
      <c r="E56" s="8">
        <f t="shared" si="7"/>
        <v>2.848680008907804E-2</v>
      </c>
    </row>
    <row r="57" spans="1:5" x14ac:dyDescent="0.35">
      <c r="A57">
        <v>2.6</v>
      </c>
      <c r="B57" s="8">
        <f t="shared" si="4"/>
        <v>5.7529453342723073E-2</v>
      </c>
      <c r="C57" s="8">
        <f t="shared" si="5"/>
        <v>4.0679466576594582E-2</v>
      </c>
      <c r="D57" s="8">
        <f t="shared" si="6"/>
        <v>3.3214645373753182E-2</v>
      </c>
      <c r="E57" s="8">
        <f t="shared" si="7"/>
        <v>2.8764726671361537E-2</v>
      </c>
    </row>
    <row r="58" spans="1:5" x14ac:dyDescent="0.35">
      <c r="A58">
        <v>2.65</v>
      </c>
      <c r="B58" s="8">
        <f t="shared" si="4"/>
        <v>5.8079986971113516E-2</v>
      </c>
      <c r="C58" s="8">
        <f t="shared" si="5"/>
        <v>4.1068752638500697E-2</v>
      </c>
      <c r="D58" s="8">
        <f t="shared" si="6"/>
        <v>3.3532496112302343E-2</v>
      </c>
      <c r="E58" s="8">
        <f t="shared" si="7"/>
        <v>2.9039993485556758E-2</v>
      </c>
    </row>
    <row r="59" spans="1:5" x14ac:dyDescent="0.35">
      <c r="A59">
        <v>2.7</v>
      </c>
      <c r="B59" s="8">
        <f t="shared" si="4"/>
        <v>5.8625350926172548E-2</v>
      </c>
      <c r="C59" s="8">
        <f t="shared" si="5"/>
        <v>4.1454383189337654E-2</v>
      </c>
      <c r="D59" s="8">
        <f t="shared" si="6"/>
        <v>3.3847362138561994E-2</v>
      </c>
      <c r="E59" s="8">
        <f t="shared" si="7"/>
        <v>2.9312675463086274E-2</v>
      </c>
    </row>
    <row r="60" spans="1:5" x14ac:dyDescent="0.35">
      <c r="A60">
        <v>2.75</v>
      </c>
      <c r="B60" s="8">
        <f t="shared" si="4"/>
        <v>5.9165688163572004E-2</v>
      </c>
      <c r="C60" s="8">
        <f t="shared" si="5"/>
        <v>4.1836459314030412E-2</v>
      </c>
      <c r="D60" s="8">
        <f t="shared" si="6"/>
        <v>3.4159325988027747E-2</v>
      </c>
      <c r="E60" s="8">
        <f t="shared" si="7"/>
        <v>2.9582844081786002E-2</v>
      </c>
    </row>
    <row r="61" spans="1:5" x14ac:dyDescent="0.35">
      <c r="A61">
        <v>2.8</v>
      </c>
      <c r="B61" s="8">
        <f t="shared" si="4"/>
        <v>5.9701135169452253E-2</v>
      </c>
      <c r="C61" s="8">
        <f t="shared" si="5"/>
        <v>4.2215077522854368E-2</v>
      </c>
      <c r="D61" s="8">
        <f t="shared" si="6"/>
        <v>3.4468466461009491E-2</v>
      </c>
      <c r="E61" s="8">
        <f t="shared" si="7"/>
        <v>2.9850567584726127E-2</v>
      </c>
    </row>
    <row r="62" spans="1:5" x14ac:dyDescent="0.35">
      <c r="A62">
        <v>2.85</v>
      </c>
      <c r="B62" s="8">
        <f t="shared" si="4"/>
        <v>6.0231822363044717E-2</v>
      </c>
      <c r="C62" s="8">
        <f t="shared" si="5"/>
        <v>4.2590330036132461E-2</v>
      </c>
      <c r="D62" s="8">
        <f t="shared" si="6"/>
        <v>3.4774858855085591E-2</v>
      </c>
      <c r="E62" s="8">
        <f t="shared" si="7"/>
        <v>3.0115911181522358E-2</v>
      </c>
    </row>
    <row r="63" spans="1:5" x14ac:dyDescent="0.35">
      <c r="A63">
        <v>2.9</v>
      </c>
      <c r="B63" s="8">
        <f t="shared" si="4"/>
        <v>6.0757874467640305E-2</v>
      </c>
      <c r="C63" s="8">
        <f t="shared" si="5"/>
        <v>4.2962305046549458E-2</v>
      </c>
      <c r="D63" s="8">
        <f t="shared" si="6"/>
        <v>3.5078575179281625E-2</v>
      </c>
      <c r="E63" s="8">
        <f t="shared" si="7"/>
        <v>3.0378937233820152E-2</v>
      </c>
    </row>
    <row r="64" spans="1:5" x14ac:dyDescent="0.35">
      <c r="A64">
        <v>2.95</v>
      </c>
      <c r="B64" s="8">
        <f t="shared" si="4"/>
        <v>6.1279410852893346E-2</v>
      </c>
      <c r="C64" s="8">
        <f t="shared" si="5"/>
        <v>4.3331086961197397E-2</v>
      </c>
      <c r="D64" s="8">
        <f t="shared" si="6"/>
        <v>3.5379684351699643E-2</v>
      </c>
      <c r="E64" s="8">
        <f t="shared" si="7"/>
        <v>3.0639705426446673E-2</v>
      </c>
    </row>
    <row r="65" spans="1:5" x14ac:dyDescent="0.35">
      <c r="A65">
        <v>3</v>
      </c>
      <c r="B65" s="8">
        <f t="shared" si="4"/>
        <v>6.1796545851122348E-2</v>
      </c>
      <c r="C65" s="8">
        <f t="shared" si="5"/>
        <v>4.3696756625234021E-2</v>
      </c>
      <c r="D65" s="8">
        <f t="shared" si="6"/>
        <v>3.567825238213454E-2</v>
      </c>
      <c r="E65" s="8">
        <f t="shared" si="7"/>
        <v>3.0898272925561174E-2</v>
      </c>
    </row>
    <row r="66" spans="1:5" x14ac:dyDescent="0.35">
      <c r="A66">
        <v>3.05</v>
      </c>
      <c r="B66" s="8">
        <f t="shared" si="4"/>
        <v>6.2309389049982115E-2</v>
      </c>
      <c r="C66" s="8">
        <f t="shared" si="5"/>
        <v>4.4059391528833161E-2</v>
      </c>
      <c r="D66" s="8">
        <f t="shared" si="6"/>
        <v>3.5974342541048289E-2</v>
      </c>
      <c r="E66" s="8">
        <f t="shared" si="7"/>
        <v>3.1154694524991058E-2</v>
      </c>
    </row>
    <row r="67" spans="1:5" x14ac:dyDescent="0.35">
      <c r="A67">
        <v>3.1</v>
      </c>
      <c r="B67" s="8">
        <f t="shared" si="4"/>
        <v>6.2818045563629216E-2</v>
      </c>
      <c r="C67" s="8">
        <f t="shared" si="5"/>
        <v>4.4419065998927733E-2</v>
      </c>
      <c r="D67" s="8">
        <f t="shared" si="6"/>
        <v>3.6268015516127503E-2</v>
      </c>
      <c r="E67" s="8">
        <f t="shared" si="7"/>
        <v>3.1409022781814608E-2</v>
      </c>
    </row>
    <row r="68" spans="1:5" x14ac:dyDescent="0.35">
      <c r="A68">
        <v>3.15</v>
      </c>
      <c r="B68" s="8">
        <f t="shared" si="4"/>
        <v>6.3322616284281555E-2</v>
      </c>
      <c r="C68" s="8">
        <f t="shared" si="5"/>
        <v>4.4775851377089192E-2</v>
      </c>
      <c r="D68" s="8">
        <f t="shared" si="6"/>
        <v>3.6559329557521336E-2</v>
      </c>
      <c r="E68" s="8">
        <f t="shared" si="7"/>
        <v>3.1661308142140777E-2</v>
      </c>
    </row>
    <row r="69" spans="1:5" x14ac:dyDescent="0.35">
      <c r="A69">
        <v>3.2</v>
      </c>
      <c r="B69" s="8">
        <f t="shared" si="4"/>
        <v>6.3823198115877305E-2</v>
      </c>
      <c r="C69" s="8">
        <f t="shared" si="5"/>
        <v>4.5129816184749323E-2</v>
      </c>
      <c r="D69" s="8">
        <f t="shared" si="6"/>
        <v>3.6848340612744578E-2</v>
      </c>
      <c r="E69" s="8">
        <f t="shared" si="7"/>
        <v>3.1911599057938653E-2</v>
      </c>
    </row>
    <row r="70" spans="1:5" x14ac:dyDescent="0.35">
      <c r="A70">
        <v>3.25</v>
      </c>
      <c r="B70" s="8">
        <f t="shared" si="4"/>
        <v>6.4319884191365653E-2</v>
      </c>
      <c r="C70" s="8">
        <f t="shared" si="5"/>
        <v>4.5481026276848066E-2</v>
      </c>
      <c r="D70" s="8">
        <f t="shared" si="6"/>
        <v>3.713510245213051E-2</v>
      </c>
      <c r="E70" s="8">
        <f t="shared" si="7"/>
        <v>3.2159942095682827E-2</v>
      </c>
    </row>
    <row r="71" spans="1:5" x14ac:dyDescent="0.35">
      <c r="A71">
        <v>3.3</v>
      </c>
      <c r="B71" s="8">
        <f t="shared" si="4"/>
        <v>6.4812764075009591E-2</v>
      </c>
      <c r="C71" s="8">
        <f t="shared" si="5"/>
        <v>4.5829544984883133E-2</v>
      </c>
      <c r="D71" s="8">
        <f t="shared" si="6"/>
        <v>3.7419666785630488E-2</v>
      </c>
      <c r="E71" s="8">
        <f t="shared" si="7"/>
        <v>3.2406382037504795E-2</v>
      </c>
    </row>
    <row r="72" spans="1:5" x14ac:dyDescent="0.35">
      <c r="A72">
        <v>3.35</v>
      </c>
      <c r="B72" s="8">
        <f t="shared" si="4"/>
        <v>6.5301923950945098E-2</v>
      </c>
      <c r="C72" s="8">
        <f t="shared" si="5"/>
        <v>4.6175433250241503E-2</v>
      </c>
      <c r="D72" s="8">
        <f t="shared" si="6"/>
        <v>3.7702083371678623E-2</v>
      </c>
      <c r="E72" s="8">
        <f t="shared" si="7"/>
        <v>3.2650961975472549E-2</v>
      </c>
    </row>
    <row r="73" spans="1:5" x14ac:dyDescent="0.35">
      <c r="A73">
        <v>3.4</v>
      </c>
      <c r="B73" s="8">
        <f t="shared" si="4"/>
        <v>6.5787446799121047E-2</v>
      </c>
      <c r="C73" s="8">
        <f t="shared" si="5"/>
        <v>4.6518749748607723E-2</v>
      </c>
      <c r="D73" s="8">
        <f t="shared" si="6"/>
        <v>3.7982400118770722E-2</v>
      </c>
      <c r="E73" s="8">
        <f t="shared" si="7"/>
        <v>3.2893723399560523E-2</v>
      </c>
    </row>
    <row r="74" spans="1:5" x14ac:dyDescent="0.35">
      <c r="A74">
        <v>3.45</v>
      </c>
      <c r="B74" s="8">
        <f t="shared" si="4"/>
        <v>6.6269412559636795E-2</v>
      </c>
      <c r="C74" s="8">
        <f t="shared" si="5"/>
        <v>4.6859551006168142E-2</v>
      </c>
      <c r="D74" s="8">
        <f t="shared" si="6"/>
        <v>3.826066318034467E-2</v>
      </c>
      <c r="E74" s="8">
        <f t="shared" si="7"/>
        <v>3.3134706279818398E-2</v>
      </c>
    </row>
    <row r="75" spans="1:5" x14ac:dyDescent="0.35">
      <c r="A75">
        <v>3.5</v>
      </c>
      <c r="B75" s="8">
        <f t="shared" si="4"/>
        <v>6.6747898286399335E-2</v>
      </c>
      <c r="C75" s="8">
        <f t="shared" si="5"/>
        <v>4.7197891508262903E-2</v>
      </c>
      <c r="D75" s="8">
        <f t="shared" si="6"/>
        <v>3.8536917043494413E-2</v>
      </c>
      <c r="E75" s="8">
        <f t="shared" si="7"/>
        <v>3.3373949143199667E-2</v>
      </c>
    </row>
    <row r="76" spans="1:5" x14ac:dyDescent="0.35">
      <c r="A76">
        <v>3.55</v>
      </c>
      <c r="B76" s="8">
        <f t="shared" si="4"/>
        <v>6.7222978290936167E-2</v>
      </c>
      <c r="C76" s="8">
        <f t="shared" si="5"/>
        <v>4.7533823801077041E-2</v>
      </c>
      <c r="D76" s="8">
        <f t="shared" si="6"/>
        <v>3.8811204612000362E-2</v>
      </c>
      <c r="E76" s="8">
        <f t="shared" si="7"/>
        <v>3.3611489145468083E-2</v>
      </c>
    </row>
    <row r="77" spans="1:5" x14ac:dyDescent="0.35">
      <c r="A77">
        <v>3.6</v>
      </c>
      <c r="B77" s="8">
        <f t="shared" si="4"/>
        <v>6.7694724277123988E-2</v>
      </c>
      <c r="C77" s="8">
        <f t="shared" si="5"/>
        <v>4.7867398586907979E-2</v>
      </c>
      <c r="D77" s="8">
        <f t="shared" si="6"/>
        <v>3.908356728411503E-2</v>
      </c>
      <c r="E77" s="8">
        <f t="shared" si="7"/>
        <v>3.3847362138561994E-2</v>
      </c>
    </row>
    <row r="78" spans="1:5" x14ac:dyDescent="0.35">
      <c r="A78">
        <v>3.65</v>
      </c>
      <c r="B78" s="8">
        <f t="shared" si="4"/>
        <v>6.8163205467524815E-2</v>
      </c>
      <c r="C78" s="8">
        <f t="shared" si="5"/>
        <v>4.8198664813498743E-2</v>
      </c>
      <c r="D78" s="8">
        <f t="shared" si="6"/>
        <v>3.9354045025503222E-2</v>
      </c>
      <c r="E78" s="8">
        <f t="shared" si="7"/>
        <v>3.4081602733762408E-2</v>
      </c>
    </row>
    <row r="79" spans="1:5" x14ac:dyDescent="0.35">
      <c r="A79">
        <v>3.7</v>
      </c>
      <c r="B79" s="8">
        <f t="shared" si="4"/>
        <v>6.8628488721959841E-2</v>
      </c>
      <c r="C79" s="8">
        <f t="shared" si="5"/>
        <v>4.8527669757882301E-2</v>
      </c>
      <c r="D79" s="8">
        <f t="shared" si="6"/>
        <v>3.9622676437700712E-2</v>
      </c>
      <c r="E79" s="8">
        <f t="shared" si="7"/>
        <v>3.431424436097992E-2</v>
      </c>
    </row>
    <row r="80" spans="1:5" x14ac:dyDescent="0.35">
      <c r="A80">
        <v>3.75</v>
      </c>
      <c r="B80" s="8">
        <f t="shared" ref="B80:B85" si="8">POWER($A80/24*SQRT($E$4/$C$4),0.5)</f>
        <v>6.9090638648896086E-2</v>
      </c>
      <c r="C80" s="8">
        <f t="shared" ref="C80:C85" si="9">POWER($A80/2/24*SQRT($E$4/$C$4),0.5)</f>
        <v>4.8854459105143785E-2</v>
      </c>
      <c r="D80" s="8">
        <f t="shared" ref="D80:D85" si="10">POWER($A80/3/24*SQRT($E$4/$C$4),0.5)</f>
        <v>3.9889498822423319E-2</v>
      </c>
      <c r="E80" s="8">
        <f t="shared" ref="E80:E85" si="11">POWER($A80/4/24*SQRT($E$4/$C$4),0.5)</f>
        <v>3.4545319324448043E-2</v>
      </c>
    </row>
    <row r="81" spans="1:5" x14ac:dyDescent="0.35">
      <c r="A81">
        <v>3.8</v>
      </c>
      <c r="B81" s="8">
        <f t="shared" si="8"/>
        <v>6.9549717710171169E-2</v>
      </c>
      <c r="C81" s="8">
        <f t="shared" si="9"/>
        <v>4.9179077022472158E-2</v>
      </c>
      <c r="D81" s="8">
        <f t="shared" si="10"/>
        <v>4.0154548242029811E-2</v>
      </c>
      <c r="E81" s="8">
        <f t="shared" si="11"/>
        <v>3.4774858855085584E-2</v>
      </c>
    </row>
    <row r="82" spans="1:5" x14ac:dyDescent="0.35">
      <c r="A82">
        <v>3.85</v>
      </c>
      <c r="B82" s="8">
        <f t="shared" si="8"/>
        <v>7.0005786319536925E-2</v>
      </c>
      <c r="C82" s="8">
        <f t="shared" si="9"/>
        <v>4.9501566228840992E-2</v>
      </c>
      <c r="D82" s="8">
        <f t="shared" si="10"/>
        <v>4.0417859576416061E-2</v>
      </c>
      <c r="E82" s="8">
        <f t="shared" si="11"/>
        <v>3.5002893159768463E-2</v>
      </c>
    </row>
    <row r="83" spans="1:5" x14ac:dyDescent="0.35">
      <c r="A83">
        <v>3.9</v>
      </c>
      <c r="B83" s="8">
        <f t="shared" si="8"/>
        <v>7.0458902935461795E-2</v>
      </c>
      <c r="C83" s="8">
        <f t="shared" si="9"/>
        <v>4.9821968060629773E-2</v>
      </c>
      <c r="D83" s="8">
        <f t="shared" si="10"/>
        <v>4.0679466576594582E-2</v>
      </c>
      <c r="E83" s="8">
        <f t="shared" si="11"/>
        <v>3.5229451467730898E-2</v>
      </c>
    </row>
    <row r="84" spans="1:5" x14ac:dyDescent="0.35">
      <c r="A84">
        <v>3.95</v>
      </c>
      <c r="B84" s="8">
        <f t="shared" si="8"/>
        <v>7.0909124148595931E-2</v>
      </c>
      <c r="C84" s="8">
        <f t="shared" si="9"/>
        <v>5.0140322533470956E-2</v>
      </c>
      <c r="D84" s="8">
        <f t="shared" si="10"/>
        <v>4.0939401915192457E-2</v>
      </c>
      <c r="E84" s="8">
        <f t="shared" si="11"/>
        <v>3.5454562074297966E-2</v>
      </c>
    </row>
    <row r="85" spans="1:5" x14ac:dyDescent="0.35">
      <c r="A85">
        <v>4</v>
      </c>
      <c r="B85" s="8">
        <f t="shared" si="8"/>
        <v>7.135650476426908E-2</v>
      </c>
      <c r="C85" s="8">
        <f t="shared" si="9"/>
        <v>5.0456668400584846E-2</v>
      </c>
      <c r="D85" s="8">
        <f t="shared" si="10"/>
        <v>4.1197697234081565E-2</v>
      </c>
      <c r="E85" s="8">
        <f t="shared" si="11"/>
        <v>3.567825238213454E-2</v>
      </c>
    </row>
    <row r="87" spans="1:5" ht="15" x14ac:dyDescent="0.4">
      <c r="A87" s="9" t="s">
        <v>9</v>
      </c>
      <c r="B87" s="1"/>
    </row>
    <row r="90" spans="1:5" x14ac:dyDescent="0.35">
      <c r="E90" t="s">
        <v>10</v>
      </c>
    </row>
    <row r="91" spans="1:5" x14ac:dyDescent="0.35">
      <c r="E91" t="s">
        <v>11</v>
      </c>
    </row>
  </sheetData>
  <phoneticPr fontId="0" type="noConversion"/>
  <printOptions gridLines="1" gridLinesSet="0"/>
  <pageMargins left="0.75" right="0.75" top="0.75" bottom="0.25" header="0.5" footer="0.5"/>
  <pageSetup paperSize="3" orientation="portrait" r:id="rId1"/>
  <headerFooter alignWithMargins="0">
    <oddHeader>&amp;A</oddHeader>
    <oddFooter>Page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40"/>
  <sheetViews>
    <sheetView workbookViewId="0">
      <selection activeCell="L5" sqref="L5"/>
    </sheetView>
  </sheetViews>
  <sheetFormatPr defaultRowHeight="12.75" x14ac:dyDescent="0.35"/>
  <sheetData>
    <row r="1" spans="1:10" ht="13.15" thickBot="1" x14ac:dyDescent="0.4">
      <c r="A1" s="44" t="s">
        <v>40</v>
      </c>
      <c r="B1" s="44"/>
      <c r="C1" s="44"/>
      <c r="D1" s="44"/>
      <c r="E1" s="44"/>
      <c r="F1" s="44"/>
      <c r="G1" s="44"/>
      <c r="H1" s="44"/>
      <c r="I1" s="44"/>
    </row>
    <row r="2" spans="1:10" ht="15.4" thickBot="1" x14ac:dyDescent="0.45">
      <c r="C2" s="7" t="s">
        <v>36</v>
      </c>
      <c r="D2" s="37">
        <v>320</v>
      </c>
      <c r="E2" s="1" t="s">
        <v>37</v>
      </c>
      <c r="F2" s="1"/>
      <c r="G2" s="1"/>
      <c r="H2" s="1"/>
      <c r="I2" s="1"/>
    </row>
    <row r="3" spans="1:10" ht="15" x14ac:dyDescent="0.4">
      <c r="C3" s="7" t="s">
        <v>35</v>
      </c>
      <c r="D3" s="10">
        <f>0.13368/D2*36000</f>
        <v>15.039</v>
      </c>
    </row>
    <row r="5" spans="1:10" x14ac:dyDescent="0.35">
      <c r="C5" t="s">
        <v>14</v>
      </c>
      <c r="D5" t="s">
        <v>14</v>
      </c>
    </row>
    <row r="6" spans="1:10" x14ac:dyDescent="0.35">
      <c r="E6" t="s">
        <v>15</v>
      </c>
    </row>
    <row r="7" spans="1:10" ht="13.15" x14ac:dyDescent="0.4">
      <c r="A7" s="11" t="s">
        <v>16</v>
      </c>
      <c r="B7" s="5" t="s">
        <v>17</v>
      </c>
      <c r="C7" s="12">
        <v>4</v>
      </c>
      <c r="D7" s="3">
        <v>6</v>
      </c>
      <c r="E7" s="3">
        <v>8</v>
      </c>
      <c r="F7" s="3">
        <v>12</v>
      </c>
      <c r="G7" s="3">
        <v>18</v>
      </c>
      <c r="H7" s="3">
        <v>24</v>
      </c>
      <c r="I7" s="2">
        <v>36</v>
      </c>
    </row>
    <row r="8" spans="1:10" ht="13.15" x14ac:dyDescent="0.4">
      <c r="A8" s="11">
        <v>44</v>
      </c>
      <c r="B8" s="13">
        <v>0.5</v>
      </c>
      <c r="C8" s="14">
        <f>B8/(D2*12/C7/88)</f>
        <v>4.5833333333333337E-2</v>
      </c>
      <c r="D8" s="14">
        <f>B8/(D2*12/D7/88)</f>
        <v>6.8750000000000006E-2</v>
      </c>
      <c r="E8" s="14">
        <f>B8/(D2*12/E7/88)</f>
        <v>9.1666666666666674E-2</v>
      </c>
      <c r="F8" s="14">
        <f>B8/(D2*12/F7/88)</f>
        <v>0.13750000000000001</v>
      </c>
      <c r="G8" s="14">
        <f>B8/(D2*12/G7/88)</f>
        <v>0.20624999999999999</v>
      </c>
      <c r="H8" s="14">
        <f>B8/(D2*12/H7/88)</f>
        <v>0.27500000000000002</v>
      </c>
      <c r="I8" s="14">
        <f>B8/(D2*12/I7/88)</f>
        <v>0.41249999999999998</v>
      </c>
      <c r="J8" t="s">
        <v>18</v>
      </c>
    </row>
    <row r="9" spans="1:10" ht="13.15" x14ac:dyDescent="0.4">
      <c r="A9" s="11">
        <v>88</v>
      </c>
      <c r="B9" s="13">
        <v>1</v>
      </c>
      <c r="C9" s="14">
        <f>B9/(D2*12/C7/88)</f>
        <v>9.1666666666666674E-2</v>
      </c>
      <c r="D9" s="14">
        <f>B9/(D2*12/D7/88)</f>
        <v>0.13750000000000001</v>
      </c>
      <c r="E9" s="14">
        <f>B9/(D2*12/E7/88)</f>
        <v>0.18333333333333335</v>
      </c>
      <c r="F9" s="14">
        <f>B9/(D2*12/F7/88)</f>
        <v>0.27500000000000002</v>
      </c>
      <c r="G9" s="14">
        <f>B9/(D2*12/G7/88)</f>
        <v>0.41249999999999998</v>
      </c>
      <c r="H9" s="14">
        <f>B9/(D2*12/H7/88)</f>
        <v>0.55000000000000004</v>
      </c>
      <c r="I9" s="14">
        <f>B9/(D2*12/I7/88)</f>
        <v>0.82499999999999996</v>
      </c>
      <c r="J9" t="s">
        <v>18</v>
      </c>
    </row>
    <row r="10" spans="1:10" ht="13.15" x14ac:dyDescent="0.4">
      <c r="A10" s="11">
        <v>132</v>
      </c>
      <c r="B10" s="13">
        <v>1.5</v>
      </c>
      <c r="C10" s="14">
        <f>B10/(D2*12/C7/88)</f>
        <v>0.13750000000000001</v>
      </c>
      <c r="D10" s="14">
        <f>B10/(D2*12/D7/88)</f>
        <v>0.20625000000000002</v>
      </c>
      <c r="E10" s="14">
        <f>B10/(D2*12/E7/88)</f>
        <v>0.27500000000000002</v>
      </c>
      <c r="F10" s="14">
        <f>B10/(D2*12/F7/88)</f>
        <v>0.41250000000000003</v>
      </c>
      <c r="G10" s="14">
        <f>B10/(D2*12/G7/88)</f>
        <v>0.61875000000000002</v>
      </c>
      <c r="H10" s="14">
        <f>B10/(D2*12/H7/88)</f>
        <v>0.82500000000000007</v>
      </c>
      <c r="I10" s="14">
        <f>B10/(D2*12/I7/88)</f>
        <v>1.2375</v>
      </c>
      <c r="J10" t="s">
        <v>18</v>
      </c>
    </row>
    <row r="11" spans="1:10" ht="13.15" x14ac:dyDescent="0.4">
      <c r="A11" s="11">
        <v>176</v>
      </c>
      <c r="B11" s="13">
        <v>2</v>
      </c>
      <c r="C11" s="14">
        <f>B11/(D2*12/C7/88)</f>
        <v>0.18333333333333335</v>
      </c>
      <c r="D11" s="14">
        <f>B11/(D2*12/D7/88)</f>
        <v>0.27500000000000002</v>
      </c>
      <c r="E11" s="14">
        <f>B11/(D2*12/E7/88)</f>
        <v>0.3666666666666667</v>
      </c>
      <c r="F11" s="14">
        <f>B11/(D2*12/F7/88)</f>
        <v>0.55000000000000004</v>
      </c>
      <c r="G11" s="14">
        <f>B11/(D2*12/G7/88)</f>
        <v>0.82499999999999996</v>
      </c>
      <c r="H11" s="14">
        <f>B11/(D2*12/H7/88)</f>
        <v>1.1000000000000001</v>
      </c>
      <c r="I11" s="14">
        <f>B11/(D2*12/I7/88)</f>
        <v>1.65</v>
      </c>
      <c r="J11" t="s">
        <v>18</v>
      </c>
    </row>
    <row r="12" spans="1:10" ht="13.15" x14ac:dyDescent="0.4">
      <c r="A12" s="11">
        <v>220</v>
      </c>
      <c r="B12" s="13">
        <v>2.5</v>
      </c>
      <c r="C12" s="14">
        <f>B12/(D2*12/C7/88)</f>
        <v>0.22916666666666669</v>
      </c>
      <c r="D12" s="14">
        <f>B12/(D2*12/D7/88)</f>
        <v>0.34375</v>
      </c>
      <c r="E12" s="14">
        <f>B12/(D2*12/E7/88)</f>
        <v>0.45833333333333337</v>
      </c>
      <c r="F12" s="14">
        <f>B12/(D2*12/F7/88)</f>
        <v>0.6875</v>
      </c>
      <c r="G12" s="14">
        <f>B12/(D2*12/G7/88)</f>
        <v>1.03125</v>
      </c>
      <c r="H12" s="14">
        <f>B12/(D2*12/H7/88)</f>
        <v>1.375</v>
      </c>
      <c r="I12" s="14">
        <f>B12/(D2*12/I7/88)</f>
        <v>2.0625</v>
      </c>
      <c r="J12" t="s">
        <v>18</v>
      </c>
    </row>
    <row r="13" spans="1:10" ht="13.15" x14ac:dyDescent="0.4">
      <c r="A13" s="11">
        <v>264</v>
      </c>
      <c r="B13" s="13">
        <v>3</v>
      </c>
      <c r="C13" s="14">
        <f>B13/(D2*12/C7/88)</f>
        <v>0.27500000000000002</v>
      </c>
      <c r="D13" s="14">
        <f>B13/(D2*12/D7/88)</f>
        <v>0.41250000000000003</v>
      </c>
      <c r="E13" s="14">
        <f>B13/(D2*12/E7/88)</f>
        <v>0.55000000000000004</v>
      </c>
      <c r="F13" s="14">
        <f>B13/(D2*12/F7/88)</f>
        <v>0.82500000000000007</v>
      </c>
      <c r="G13" s="14">
        <f>B13/(D2*12/G7/88)</f>
        <v>1.2375</v>
      </c>
      <c r="H13" s="14">
        <f>B13/(D2*12/H7/88)</f>
        <v>1.6500000000000001</v>
      </c>
      <c r="I13" s="14">
        <f>B13/(D2*12/I7/88)</f>
        <v>2.4750000000000001</v>
      </c>
      <c r="J13" t="s">
        <v>18</v>
      </c>
    </row>
    <row r="14" spans="1:10" ht="13.15" x14ac:dyDescent="0.4">
      <c r="A14" s="11">
        <v>308</v>
      </c>
      <c r="B14" s="13">
        <v>3.5</v>
      </c>
      <c r="C14" s="14">
        <f>B14/(D2*12/C7/88)</f>
        <v>0.32083333333333336</v>
      </c>
      <c r="D14" s="14">
        <f>B14/(D2*12/D7/88)</f>
        <v>0.48125000000000001</v>
      </c>
      <c r="E14" s="14">
        <f>B14/(D2*12/E7/88)</f>
        <v>0.64166666666666672</v>
      </c>
      <c r="F14" s="14">
        <f>B14/(D2*12/F7/88)</f>
        <v>0.96250000000000002</v>
      </c>
      <c r="G14" s="14">
        <f>B14/(D2*12/G7/88)</f>
        <v>1.4437499999999999</v>
      </c>
      <c r="H14" s="14">
        <f>B14/(D2*12/H7/88)</f>
        <v>1.925</v>
      </c>
      <c r="I14" s="14">
        <f>B14/(D2*12/I7/88)</f>
        <v>2.8874999999999997</v>
      </c>
      <c r="J14" t="s">
        <v>18</v>
      </c>
    </row>
    <row r="15" spans="1:10" ht="13.15" x14ac:dyDescent="0.4">
      <c r="A15" s="11">
        <v>352</v>
      </c>
      <c r="B15" s="13">
        <v>4</v>
      </c>
      <c r="C15" s="14">
        <f>B15/(D2*12/C7/88)</f>
        <v>0.3666666666666667</v>
      </c>
      <c r="D15" s="14">
        <f>B15/(D2*12/D7/88)</f>
        <v>0.55000000000000004</v>
      </c>
      <c r="E15" s="14">
        <f>B15/(D2*12/E7/88)</f>
        <v>0.73333333333333339</v>
      </c>
      <c r="F15" s="14">
        <f>B15/(D2*12/F7/88)</f>
        <v>1.1000000000000001</v>
      </c>
      <c r="G15" s="14">
        <f>B15/(D2*12/G7/88)</f>
        <v>1.65</v>
      </c>
      <c r="H15" s="14">
        <f>B15/(D2*12/H7/88)</f>
        <v>2.2000000000000002</v>
      </c>
      <c r="I15" s="14">
        <f>B15/(D2*12/I7/88)</f>
        <v>3.3</v>
      </c>
      <c r="J15" t="s">
        <v>18</v>
      </c>
    </row>
    <row r="16" spans="1:10" x14ac:dyDescent="0.35">
      <c r="B16" s="13">
        <v>4.5</v>
      </c>
      <c r="C16" s="14">
        <f>B16/(D2*12/C7/88)</f>
        <v>0.41250000000000003</v>
      </c>
      <c r="D16" s="14">
        <f>B16/(D2*12/D7/88)</f>
        <v>0.61875000000000002</v>
      </c>
      <c r="E16" s="14">
        <f>B16/(D2*12/E7/88)</f>
        <v>0.82500000000000007</v>
      </c>
      <c r="F16" s="14">
        <f>B16/(D2*12/F7/88)</f>
        <v>1.2375</v>
      </c>
      <c r="G16" s="14">
        <f>B16/(D2*12/G7/88)</f>
        <v>1.85625</v>
      </c>
      <c r="H16" s="14">
        <f>B16/(D2*12/H7/88)</f>
        <v>2.4750000000000001</v>
      </c>
      <c r="I16" s="14">
        <f>B16/(D2*12/I7/88)</f>
        <v>3.7124999999999999</v>
      </c>
      <c r="J16" t="s">
        <v>18</v>
      </c>
    </row>
    <row r="17" spans="2:10" x14ac:dyDescent="0.35">
      <c r="B17" s="13">
        <v>5</v>
      </c>
      <c r="C17" s="14">
        <f>B17/(D2*12/C7/88)</f>
        <v>0.45833333333333337</v>
      </c>
      <c r="D17" s="14">
        <f>B17/(D2*12/D7/88)</f>
        <v>0.6875</v>
      </c>
      <c r="E17" s="14">
        <f>B17/(D2*12/E7/88)</f>
        <v>0.91666666666666674</v>
      </c>
      <c r="F17" s="14">
        <f>B17/(D2*12/F7/88)</f>
        <v>1.375</v>
      </c>
      <c r="G17" s="14">
        <f>B17/(D2*12/G7/88)</f>
        <v>2.0625</v>
      </c>
      <c r="H17" s="14">
        <f>B17/(D2*12/H7/88)</f>
        <v>2.75</v>
      </c>
      <c r="I17" s="14">
        <f>B17/(D2*12/I7/88)</f>
        <v>4.125</v>
      </c>
      <c r="J17" t="s">
        <v>18</v>
      </c>
    </row>
    <row r="18" spans="2:10" x14ac:dyDescent="0.35">
      <c r="B18" s="13">
        <v>5.5</v>
      </c>
      <c r="C18" s="14">
        <f>B18/(D2*12/C7/88)</f>
        <v>0.50416666666666665</v>
      </c>
      <c r="D18" s="14">
        <f>B18/(D2*12/D7/88)</f>
        <v>0.75624999999999998</v>
      </c>
      <c r="E18" s="14">
        <f>B18/(D2*12/E7/88)</f>
        <v>1.0083333333333333</v>
      </c>
      <c r="F18" s="14">
        <f>B18/(D2*12/F7/88)</f>
        <v>1.5125</v>
      </c>
      <c r="G18" s="14">
        <f>B18/(D2*12/G7/88)</f>
        <v>2.2687499999999998</v>
      </c>
      <c r="H18" s="14">
        <f>B18/(D2*12/H7/88)</f>
        <v>3.0249999999999999</v>
      </c>
      <c r="I18" s="14">
        <f>B18/(D2*12/I7/88)</f>
        <v>4.5374999999999996</v>
      </c>
      <c r="J18" t="s">
        <v>18</v>
      </c>
    </row>
    <row r="19" spans="2:10" x14ac:dyDescent="0.35">
      <c r="B19" s="13">
        <v>6</v>
      </c>
      <c r="C19" s="14">
        <f>B19/(D2*12/C7/88)</f>
        <v>0.55000000000000004</v>
      </c>
      <c r="D19" s="14">
        <f>B19/(D2*12/D7/88)</f>
        <v>0.82500000000000007</v>
      </c>
      <c r="E19" s="14">
        <f>B19/(D2*12/E7/88)</f>
        <v>1.1000000000000001</v>
      </c>
      <c r="F19" s="14">
        <f>B19/(D2*12/F7/88)</f>
        <v>1.6500000000000001</v>
      </c>
      <c r="G19" s="14">
        <f>B19/(D2*12/G7/88)</f>
        <v>2.4750000000000001</v>
      </c>
      <c r="H19" s="14">
        <f>B19/(D2*12/H7/88)</f>
        <v>3.3000000000000003</v>
      </c>
      <c r="I19" s="14">
        <f>B19/(D2*12/I7/88)</f>
        <v>4.95</v>
      </c>
      <c r="J19" t="s">
        <v>18</v>
      </c>
    </row>
    <row r="20" spans="2:10" x14ac:dyDescent="0.35">
      <c r="B20" s="13">
        <v>6.5</v>
      </c>
      <c r="C20" s="14">
        <f>B20/(D2*12/C7/88)</f>
        <v>0.59583333333333333</v>
      </c>
      <c r="D20" s="14">
        <f>B20/(D2*12/D7/88)</f>
        <v>0.89375000000000004</v>
      </c>
      <c r="E20" s="14">
        <f>B20/(D2*12/E7/88)</f>
        <v>1.1916666666666667</v>
      </c>
      <c r="F20" s="14">
        <f>B20/(D2*12/F7/88)</f>
        <v>1.7875000000000001</v>
      </c>
      <c r="G20" s="14">
        <f>B20/(D2*12/G7/88)</f>
        <v>2.6812499999999999</v>
      </c>
      <c r="H20" s="14">
        <f>B20/(D2*12/H7/88)</f>
        <v>3.5750000000000002</v>
      </c>
      <c r="I20" s="14">
        <f>B20/(D2*12/I7/88)</f>
        <v>5.3624999999999998</v>
      </c>
      <c r="J20" t="s">
        <v>18</v>
      </c>
    </row>
    <row r="21" spans="2:10" x14ac:dyDescent="0.35">
      <c r="B21" s="13">
        <v>7</v>
      </c>
      <c r="C21" s="14">
        <f>B21/(D2*12/C7/88)</f>
        <v>0.64166666666666672</v>
      </c>
      <c r="D21" s="14">
        <f>B21/(D2*12/D7/88)</f>
        <v>0.96250000000000002</v>
      </c>
      <c r="E21" s="14">
        <f>B21/(D2*12/E7/88)</f>
        <v>1.2833333333333334</v>
      </c>
      <c r="F21" s="14">
        <f>B21/(D2*12/F7/88)</f>
        <v>1.925</v>
      </c>
      <c r="G21" s="14">
        <f>B21/(D2*12/G7/88)</f>
        <v>2.8874999999999997</v>
      </c>
      <c r="H21" s="14">
        <f>B21/(D2*12/H7/88)</f>
        <v>3.85</v>
      </c>
      <c r="I21" s="14">
        <f>B21/(D2*12/I7/88)</f>
        <v>5.7749999999999995</v>
      </c>
      <c r="J21" t="s">
        <v>18</v>
      </c>
    </row>
    <row r="22" spans="2:10" x14ac:dyDescent="0.35">
      <c r="B22" s="6">
        <v>7.5</v>
      </c>
      <c r="C22" s="14">
        <f>B22/(D2*12/C7/88)</f>
        <v>0.6875</v>
      </c>
      <c r="D22" s="14">
        <f>B22/(D2*12/D7/88)</f>
        <v>1.03125</v>
      </c>
      <c r="E22" s="14">
        <f>B22/(D2*12/E7/88)</f>
        <v>1.375</v>
      </c>
      <c r="F22" s="14">
        <f>B22/(D2*12/F7/88)</f>
        <v>2.0625</v>
      </c>
      <c r="G22" s="14">
        <f>B22/(D2*12/G7/88)</f>
        <v>3.09375</v>
      </c>
      <c r="H22" s="14">
        <f>B22/(D2*12/H7/88)</f>
        <v>4.125</v>
      </c>
      <c r="I22" s="14">
        <f>B22/(D2*12/I7/88)</f>
        <v>6.1875</v>
      </c>
      <c r="J22" t="s">
        <v>18</v>
      </c>
    </row>
    <row r="23" spans="2:10" x14ac:dyDescent="0.35">
      <c r="B23" s="6">
        <v>8</v>
      </c>
      <c r="C23" s="14">
        <f>B23/(D2*12/C7/88)</f>
        <v>0.73333333333333339</v>
      </c>
      <c r="D23" s="14">
        <f>B23/(D2*12/D7/88)</f>
        <v>1.1000000000000001</v>
      </c>
      <c r="E23" s="14">
        <f>B23/(D2*12/E7/88)</f>
        <v>1.4666666666666668</v>
      </c>
      <c r="F23" s="14">
        <f>B23/(D2*12/F7/88)</f>
        <v>2.2000000000000002</v>
      </c>
      <c r="G23" s="14">
        <f>B23/(D2*12/G7/88)</f>
        <v>3.3</v>
      </c>
      <c r="H23" s="14">
        <f>B23/(D2*12/H7/88)</f>
        <v>4.4000000000000004</v>
      </c>
      <c r="I23" s="14">
        <f>B23/(D2*12/I7/88)</f>
        <v>6.6</v>
      </c>
      <c r="J23" t="s">
        <v>18</v>
      </c>
    </row>
    <row r="24" spans="2:10" x14ac:dyDescent="0.35">
      <c r="B24" s="6">
        <v>8.5</v>
      </c>
      <c r="C24" s="14">
        <f>B24/(D2*12/C7/88)</f>
        <v>0.77916666666666667</v>
      </c>
      <c r="D24" s="14">
        <f>B24/(D2*12/D7/88)</f>
        <v>1.16875</v>
      </c>
      <c r="E24" s="14">
        <f>B24/(D2*12/E7/88)</f>
        <v>1.5583333333333333</v>
      </c>
      <c r="F24" s="14">
        <f>B24/(D2*12/F7/88)</f>
        <v>2.3374999999999999</v>
      </c>
      <c r="G24" s="14">
        <f>B24/(D2*12/G7/88)</f>
        <v>3.5062500000000001</v>
      </c>
      <c r="H24" s="14">
        <f>B24/(D2*12/H7/88)</f>
        <v>4.6749999999999998</v>
      </c>
      <c r="I24" s="14">
        <f>B24/(D2*12/I7/88)</f>
        <v>7.0125000000000002</v>
      </c>
      <c r="J24" t="s">
        <v>18</v>
      </c>
    </row>
    <row r="25" spans="2:10" x14ac:dyDescent="0.35">
      <c r="B25" s="6">
        <v>9</v>
      </c>
      <c r="C25" s="14">
        <f>B25/(D2*12/C7/88)</f>
        <v>0.82500000000000007</v>
      </c>
      <c r="D25" s="14">
        <f>B25/(D2*12/D7/88)</f>
        <v>1.2375</v>
      </c>
      <c r="E25" s="14">
        <f>B25/(D2*12/E7/88)</f>
        <v>1.6500000000000001</v>
      </c>
      <c r="F25" s="14">
        <f>B25/(D2*12/F7/88)</f>
        <v>2.4750000000000001</v>
      </c>
      <c r="G25" s="14">
        <f>B25/(D2*12/G7/88)</f>
        <v>3.7124999999999999</v>
      </c>
      <c r="H25" s="14">
        <f>B25/(D2*12/H7/88)</f>
        <v>4.95</v>
      </c>
      <c r="I25" s="14">
        <f>B25/(D2*12/I7/88)</f>
        <v>7.4249999999999998</v>
      </c>
      <c r="J25" t="s">
        <v>18</v>
      </c>
    </row>
    <row r="26" spans="2:10" x14ac:dyDescent="0.35">
      <c r="B26" s="6">
        <v>9.5</v>
      </c>
      <c r="C26" s="14">
        <f>B26/(D2*12/C7/88)</f>
        <v>0.87083333333333335</v>
      </c>
      <c r="D26" s="14">
        <f>B26/(D2*12/D7/88)</f>
        <v>1.3062500000000001</v>
      </c>
      <c r="E26" s="14">
        <f>B26/(D2*12/E7/88)</f>
        <v>1.7416666666666667</v>
      </c>
      <c r="F26" s="14">
        <f>B26/(D2*12/F7/88)</f>
        <v>2.6125000000000003</v>
      </c>
      <c r="G26" s="14" t="s">
        <v>14</v>
      </c>
      <c r="H26" s="14" t="s">
        <v>14</v>
      </c>
      <c r="I26" s="14" t="s">
        <v>14</v>
      </c>
      <c r="J26" t="s">
        <v>18</v>
      </c>
    </row>
    <row r="27" spans="2:10" x14ac:dyDescent="0.35">
      <c r="B27" s="6">
        <v>10</v>
      </c>
      <c r="C27" s="14">
        <f>B27/(D2*12/C7/88)</f>
        <v>0.91666666666666674</v>
      </c>
      <c r="D27" s="14"/>
      <c r="E27" s="14"/>
      <c r="F27" s="14"/>
      <c r="G27" s="14"/>
      <c r="H27" s="14"/>
      <c r="I27" s="14"/>
      <c r="J27" t="s">
        <v>18</v>
      </c>
    </row>
    <row r="28" spans="2:10" x14ac:dyDescent="0.35">
      <c r="B28" s="6">
        <v>10.5</v>
      </c>
      <c r="C28" s="14">
        <f>B28/(D2*12/C7/88)</f>
        <v>0.96250000000000002</v>
      </c>
      <c r="D28" s="14"/>
      <c r="E28" s="14"/>
      <c r="F28" s="14"/>
      <c r="G28" s="14"/>
      <c r="H28" s="14"/>
      <c r="I28" s="14"/>
      <c r="J28" t="s">
        <v>18</v>
      </c>
    </row>
    <row r="29" spans="2:10" x14ac:dyDescent="0.35">
      <c r="B29" s="6">
        <v>11</v>
      </c>
      <c r="C29" s="14">
        <f>B29/(D2*12/C7/88)</f>
        <v>1.0083333333333333</v>
      </c>
      <c r="D29" s="14"/>
      <c r="E29" s="14"/>
      <c r="F29" s="14"/>
      <c r="G29" s="14"/>
      <c r="H29" s="14"/>
      <c r="I29" s="14"/>
      <c r="J29" t="s">
        <v>18</v>
      </c>
    </row>
    <row r="30" spans="2:10" x14ac:dyDescent="0.35">
      <c r="B30" s="6">
        <v>11.5</v>
      </c>
      <c r="C30" s="14">
        <f>B30/(D2*12/C7/88)</f>
        <v>1.0541666666666667</v>
      </c>
      <c r="D30" s="14"/>
      <c r="E30" s="14"/>
      <c r="F30" s="14"/>
      <c r="G30" s="14"/>
      <c r="H30" s="14"/>
      <c r="I30" s="14"/>
      <c r="J30" t="s">
        <v>18</v>
      </c>
    </row>
    <row r="31" spans="2:10" x14ac:dyDescent="0.35">
      <c r="B31" s="6">
        <v>12</v>
      </c>
      <c r="C31" s="14">
        <f>B31/(D2*12/C7/88)</f>
        <v>1.1000000000000001</v>
      </c>
      <c r="D31" s="14"/>
      <c r="E31" s="14"/>
      <c r="F31" s="14"/>
      <c r="G31" s="14"/>
      <c r="H31" s="14"/>
      <c r="I31" s="14"/>
      <c r="J31" t="s">
        <v>18</v>
      </c>
    </row>
    <row r="32" spans="2:10" x14ac:dyDescent="0.35">
      <c r="B32">
        <v>12.5</v>
      </c>
      <c r="C32" s="14">
        <f>B32/(D2*12/C7/88)</f>
        <v>1.1458333333333335</v>
      </c>
      <c r="D32" s="14"/>
      <c r="E32" s="14"/>
      <c r="F32" s="14"/>
      <c r="G32" s="14"/>
      <c r="H32" s="14"/>
      <c r="I32" s="14"/>
      <c r="J32" t="s">
        <v>18</v>
      </c>
    </row>
    <row r="33" spans="2:10" x14ac:dyDescent="0.35">
      <c r="B33">
        <v>13</v>
      </c>
      <c r="C33" s="14">
        <f>B33/(D2*12/C7/88)</f>
        <v>1.1916666666666667</v>
      </c>
      <c r="D33" s="14"/>
      <c r="E33" s="14"/>
      <c r="F33" s="14"/>
      <c r="G33" s="14"/>
      <c r="H33" s="14"/>
      <c r="I33" s="14"/>
      <c r="J33" t="s">
        <v>18</v>
      </c>
    </row>
    <row r="34" spans="2:10" x14ac:dyDescent="0.35">
      <c r="B34">
        <v>13.5</v>
      </c>
      <c r="C34" s="14">
        <f>B34/(D2*12/C7/88)</f>
        <v>1.2375</v>
      </c>
      <c r="D34" s="14"/>
      <c r="E34" s="14"/>
      <c r="F34" s="14"/>
      <c r="G34" s="14"/>
      <c r="H34" s="14"/>
      <c r="I34" s="14"/>
      <c r="J34" t="s">
        <v>18</v>
      </c>
    </row>
    <row r="35" spans="2:10" x14ac:dyDescent="0.35">
      <c r="B35">
        <v>14</v>
      </c>
      <c r="C35" s="14">
        <f>B35/(D2*12/C7/88)</f>
        <v>1.2833333333333334</v>
      </c>
      <c r="D35" s="14"/>
      <c r="E35" s="14"/>
      <c r="F35" s="14"/>
      <c r="G35" s="14"/>
      <c r="H35" s="14"/>
      <c r="I35" s="14"/>
      <c r="J35" t="s">
        <v>18</v>
      </c>
    </row>
    <row r="36" spans="2:10" x14ac:dyDescent="0.35">
      <c r="C36" s="14"/>
      <c r="D36" s="14"/>
    </row>
    <row r="37" spans="2:10" x14ac:dyDescent="0.35">
      <c r="C37" s="14"/>
      <c r="D37" s="14"/>
    </row>
    <row r="40" spans="2:10" ht="25.15" x14ac:dyDescent="0.7">
      <c r="D40" s="15" t="s">
        <v>19</v>
      </c>
    </row>
  </sheetData>
  <phoneticPr fontId="0" type="noConversion"/>
  <printOptions gridLines="1" gridLinesSet="0"/>
  <pageMargins left="0.75" right="0.75" top="1" bottom="1" header="0.5" footer="0.5"/>
  <headerFooter alignWithMargins="0">
    <oddHeader>&amp;A</oddHeader>
    <oddFooter>Page 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"/>
  <sheetViews>
    <sheetView workbookViewId="0"/>
  </sheetViews>
  <sheetFormatPr defaultRowHeight="12.75" x14ac:dyDescent="0.35"/>
  <sheetData/>
  <phoneticPr fontId="0" type="noConversion"/>
  <printOptions gridLines="1" gridLinesSet="0"/>
  <pageMargins left="0.75" right="0.75" top="1" bottom="1" header="0.5" footer="0.5"/>
  <headerFooter alignWithMargins="0">
    <oddHeader>&amp;A</oddHeader>
    <oddFooter>Page 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"/>
  <sheetViews>
    <sheetView workbookViewId="0"/>
  </sheetViews>
  <sheetFormatPr defaultRowHeight="12.75" x14ac:dyDescent="0.35"/>
  <sheetData/>
  <phoneticPr fontId="0" type="noConversion"/>
  <printOptions gridLines="1" gridLinesSet="0"/>
  <pageMargins left="0.75" right="0.75" top="1" bottom="1" header="0.5" footer="0.5"/>
  <headerFooter alignWithMargins="0">
    <oddHeader>&amp;A</oddHeader>
    <oddFooter>Page 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"/>
  <sheetViews>
    <sheetView workbookViewId="0"/>
  </sheetViews>
  <sheetFormatPr defaultRowHeight="12.75" x14ac:dyDescent="0.35"/>
  <sheetData/>
  <phoneticPr fontId="0" type="noConversion"/>
  <printOptions gridLines="1" gridLinesSet="0"/>
  <pageMargins left="0.75" right="0.75" top="1" bottom="1" header="0.5" footer="0.5"/>
  <headerFooter alignWithMargins="0">
    <oddHeader>&amp;A</oddHeader>
    <oddFooter>Page 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"/>
  <sheetViews>
    <sheetView workbookViewId="0"/>
  </sheetViews>
  <sheetFormatPr defaultRowHeight="12.75" x14ac:dyDescent="0.35"/>
  <sheetData/>
  <phoneticPr fontId="0" type="noConversion"/>
  <printOptions gridLines="1" gridLinesSet="0"/>
  <pageMargins left="0.75" right="0.75" top="1" bottom="1" header="0.5" footer="0.5"/>
  <headerFooter alignWithMargins="0">
    <oddHeader>&amp;A</oddHeader>
    <oddFooter>Page 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"/>
  <sheetViews>
    <sheetView workbookViewId="0"/>
  </sheetViews>
  <sheetFormatPr defaultRowHeight="12.75" x14ac:dyDescent="0.35"/>
  <sheetData/>
  <phoneticPr fontId="0" type="noConversion"/>
  <printOptions gridLines="1" gridLinesSet="0"/>
  <pageMargins left="0.75" right="0.75" top="1" bottom="1" header="0.5" footer="0.5"/>
  <headerFooter alignWithMargins="0">
    <oddHeader>&amp;A</oddHeader>
    <oddFooter>Page &amp;P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"/>
  <sheetViews>
    <sheetView workbookViewId="0"/>
  </sheetViews>
  <sheetFormatPr defaultRowHeight="12.75" x14ac:dyDescent="0.35"/>
  <sheetData/>
  <phoneticPr fontId="0" type="noConversion"/>
  <printOptions gridLines="1" gridLinesSet="0"/>
  <pageMargins left="0.75" right="0.75" top="1" bottom="1" header="0.5" footer="0.5"/>
  <headerFooter alignWithMargins="0">
    <oddHeader>&amp;A</oddHeader>
    <oddFooter>Page 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"/>
  <sheetViews>
    <sheetView workbookViewId="0"/>
  </sheetViews>
  <sheetFormatPr defaultRowHeight="12.75" x14ac:dyDescent="0.35"/>
  <sheetData/>
  <phoneticPr fontId="0" type="noConversion"/>
  <printOptions gridLines="1" gridLinesSet="0"/>
  <pageMargins left="0.75" right="0.75" top="1" bottom="1" header="0.5" footer="0.5"/>
  <headerFooter alignWithMargins="0">
    <oddHeader>&amp;A</oddHeader>
    <oddFooter>Page &amp;P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"/>
  <sheetViews>
    <sheetView workbookViewId="0"/>
  </sheetViews>
  <sheetFormatPr defaultRowHeight="12.75" x14ac:dyDescent="0.35"/>
  <sheetData/>
  <phoneticPr fontId="0" type="noConversion"/>
  <printOptions gridLines="1" gridLinesSet="0"/>
  <pageMargins left="0.75" right="0.75" top="1" bottom="1" header="0.5" footer="0.5"/>
  <headerFooter alignWithMargins="0">
    <oddHeader>&amp;A</oddHeader>
    <oddFooter>Page &amp;P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"/>
  <sheetViews>
    <sheetView workbookViewId="0"/>
  </sheetViews>
  <sheetFormatPr defaultRowHeight="12.75" x14ac:dyDescent="0.35"/>
  <sheetData/>
  <phoneticPr fontId="0" type="noConversion"/>
  <printOptions gridLines="1" gridLinesSet="0"/>
  <pageMargins left="0.75" right="0.75" top="1" bottom="1" header="0.5" footer="0.5"/>
  <headerFooter alignWithMargins="0">
    <oddHeader>&amp;A</oddHeader>
    <oddFooter>Page &amp;P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"/>
  <sheetViews>
    <sheetView workbookViewId="0"/>
  </sheetViews>
  <sheetFormatPr defaultRowHeight="12.75" x14ac:dyDescent="0.35"/>
  <sheetData/>
  <phoneticPr fontId="0" type="noConversion"/>
  <printOptions gridLines="1" gridLinesSet="0"/>
  <pageMargins left="0.75" right="0.75" top="1" bottom="1" header="0.5" footer="0.5"/>
  <headerFooter alignWithMargins="0">
    <oddHeader>&amp;A</oddHeader>
    <oddFooter>Page &amp;P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"/>
  <sheetViews>
    <sheetView workbookViewId="0"/>
  </sheetViews>
  <sheetFormatPr defaultRowHeight="12.75" x14ac:dyDescent="0.35"/>
  <sheetData/>
  <phoneticPr fontId="0" type="noConversion"/>
  <printOptions gridLines="1" gridLinesSet="0"/>
  <pageMargins left="0.75" right="0.75" top="1" bottom="1" header="0.5" footer="0.5"/>
  <headerFooter alignWithMargins="0">
    <oddHeader>&amp;A</oddHeader>
    <oddFooter>Page &amp;P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"/>
  <sheetViews>
    <sheetView workbookViewId="0"/>
  </sheetViews>
  <sheetFormatPr defaultRowHeight="12.75" x14ac:dyDescent="0.35"/>
  <sheetData/>
  <phoneticPr fontId="0" type="noConversion"/>
  <printOptions gridLines="1" gridLinesSet="0"/>
  <pageMargins left="0.75" right="0.75" top="1" bottom="1" header="0.5" footer="0.5"/>
  <headerFooter alignWithMargins="0">
    <oddHeader>&amp;A</oddHeader>
    <oddFooter>Page &amp;P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"/>
  <sheetViews>
    <sheetView workbookViewId="0"/>
  </sheetViews>
  <sheetFormatPr defaultRowHeight="12.75" x14ac:dyDescent="0.35"/>
  <sheetData/>
  <phoneticPr fontId="0" type="noConversion"/>
  <printOptions gridLines="1" gridLinesSet="0"/>
  <pageMargins left="0.75" right="0.75" top="1" bottom="1" header="0.5" footer="0.5"/>
  <headerFooter alignWithMargins="0">
    <oddHeader>&amp;A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16</vt:i4>
      </vt:variant>
      <vt:variant>
        <vt:lpstr>Named Ranges</vt:lpstr>
      </vt:variant>
      <vt:variant>
        <vt:i4>1</vt:i4>
      </vt:variant>
    </vt:vector>
  </HeadingPairs>
  <TitlesOfParts>
    <vt:vector size="17" baseType="lpstr">
      <vt:lpstr>Tip Output</vt:lpstr>
      <vt:lpstr>Tip @ gpm</vt:lpstr>
      <vt:lpstr>Speed</vt:lpstr>
      <vt:lpstr>Sheet4</vt:lpstr>
      <vt:lpstr>Sheet5</vt:lpstr>
      <vt:lpstr>Sheet6</vt:lpstr>
      <vt:lpstr>Sheet7</vt:lpstr>
      <vt:lpstr>Sheet8</vt:lpstr>
      <vt:lpstr>Sheet9</vt:lpstr>
      <vt:lpstr>Sheet10</vt:lpstr>
      <vt:lpstr>Sheet11</vt:lpstr>
      <vt:lpstr>Sheet12</vt:lpstr>
      <vt:lpstr>Sheet13</vt:lpstr>
      <vt:lpstr>Sheet14</vt:lpstr>
      <vt:lpstr>Sheet15</vt:lpstr>
      <vt:lpstr>Sheet16</vt:lpstr>
      <vt:lpstr>'Tip Output'!Print_Area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Graco Inc.</dc:creator>
  <cp:lastModifiedBy>Scott Johnson</cp:lastModifiedBy>
  <cp:lastPrinted>2010-07-02T18:08:31Z</cp:lastPrinted>
  <dcterms:created xsi:type="dcterms:W3CDTF">2000-02-02T15:14:34Z</dcterms:created>
  <dcterms:modified xsi:type="dcterms:W3CDTF">2025-06-24T15:08:30Z</dcterms:modified>
</cp:coreProperties>
</file>